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H19.6月以降\'24年度　順天堂\い　契約書\治験\2404　改定後\"/>
    </mc:Choice>
  </mc:AlternateContent>
  <xr:revisionPtr revIDLastSave="0" documentId="8_{58731F13-EDBF-45DD-989A-56C93AEBBDEB}" xr6:coauthVersionLast="47" xr6:coauthVersionMax="47" xr10:uidLastSave="{00000000-0000-0000-0000-000000000000}"/>
  <bookViews>
    <workbookView xWindow="-120" yWindow="-120" windowWidth="19440" windowHeight="15000" tabRatio="760" activeTab="1" xr2:uid="{00000000-000D-0000-FFFF-FFFF00000000}"/>
  </bookViews>
  <sheets>
    <sheet name="使い方と注意事項" sheetId="13" r:id="rId1"/>
    <sheet name="治験研究費経費ポイント算出表" sheetId="11" r:id="rId2"/>
    <sheet name="治験製品管理経費　ポイント算出表" sheetId="12" r:id="rId3"/>
  </sheets>
  <definedNames>
    <definedName name="_xlnm.Print_Area" localSheetId="1">治験研究費経費ポイント算出表!$A$1:$AD$39</definedName>
    <definedName name="_xlnm.Print_Area" localSheetId="2">'治験製品管理経費　ポイント算出表'!$A$1:$AD$32</definedName>
  </definedNames>
  <calcPr calcId="191029"/>
</workbook>
</file>

<file path=xl/calcChain.xml><?xml version="1.0" encoding="utf-8"?>
<calcChain xmlns="http://schemas.openxmlformats.org/spreadsheetml/2006/main">
  <c r="O25" i="12" l="1"/>
  <c r="W24" i="11"/>
  <c r="H6" i="11"/>
  <c r="O15" i="12"/>
  <c r="I15" i="12"/>
  <c r="I20" i="12"/>
  <c r="I24" i="11"/>
  <c r="W25" i="12" l="1"/>
  <c r="AD35" i="11" l="1"/>
  <c r="Q1" i="11" l="1"/>
  <c r="U2" i="12" l="1"/>
  <c r="U3" i="12"/>
  <c r="Z3" i="12"/>
  <c r="Q3" i="12"/>
  <c r="Q2" i="12"/>
  <c r="Z3" i="11"/>
  <c r="U3" i="11"/>
  <c r="U2" i="11"/>
  <c r="Q3" i="11"/>
  <c r="Q2" i="11"/>
  <c r="AD33" i="11"/>
  <c r="Q1" i="12" l="1"/>
  <c r="AD19" i="12" l="1"/>
  <c r="AD25" i="11"/>
  <c r="AD26" i="11" l="1"/>
  <c r="AD37" i="11" l="1"/>
  <c r="AD31" i="12" l="1"/>
  <c r="AD30" i="12"/>
  <c r="AD29" i="12"/>
  <c r="AD28" i="12"/>
  <c r="AD27" i="12"/>
  <c r="AD26" i="12"/>
  <c r="AD25" i="12"/>
  <c r="AD24" i="12"/>
  <c r="AD23" i="12"/>
  <c r="AD22" i="12"/>
  <c r="AD21" i="12"/>
  <c r="W20" i="12"/>
  <c r="O20" i="12"/>
  <c r="W18" i="12"/>
  <c r="AD17" i="12"/>
  <c r="AD16" i="12"/>
  <c r="AD15" i="12"/>
  <c r="H7" i="12"/>
  <c r="V6" i="12"/>
  <c r="H6" i="12"/>
  <c r="AD38" i="11"/>
  <c r="AD36" i="11"/>
  <c r="AD34" i="11"/>
  <c r="AD32" i="11"/>
  <c r="AD31" i="11"/>
  <c r="AD30" i="11"/>
  <c r="AD29" i="11"/>
  <c r="W28" i="11"/>
  <c r="O28" i="11"/>
  <c r="I28" i="11"/>
  <c r="AD27" i="11"/>
  <c r="O24" i="11"/>
  <c r="AD23" i="11"/>
  <c r="AD22" i="11"/>
  <c r="AD21" i="11"/>
  <c r="AD20" i="11"/>
  <c r="AD19" i="11"/>
  <c r="AD18" i="11"/>
  <c r="AD17" i="11"/>
  <c r="AD16" i="11"/>
  <c r="AD15" i="11"/>
  <c r="H7" i="11"/>
  <c r="W6" i="11"/>
  <c r="AD18" i="12" l="1"/>
  <c r="AD28" i="11"/>
  <c r="AD24" i="11"/>
  <c r="AD20" i="12"/>
  <c r="AD39" i="11" l="1"/>
  <c r="AD32" i="12"/>
</calcChain>
</file>

<file path=xl/sharedStrings.xml><?xml version="1.0" encoding="utf-8"?>
<sst xmlns="http://schemas.openxmlformats.org/spreadsheetml/2006/main" count="274" uniqueCount="218">
  <si>
    <t>研究課題名</t>
  </si>
  <si>
    <t>デザイン</t>
  </si>
  <si>
    <t>ウエイト</t>
    <phoneticPr fontId="4"/>
  </si>
  <si>
    <t>ポイント</t>
    <phoneticPr fontId="4"/>
  </si>
  <si>
    <t>Ⅰ</t>
    <phoneticPr fontId="4"/>
  </si>
  <si>
    <t>Ⅱ</t>
    <phoneticPr fontId="4"/>
  </si>
  <si>
    <t>Ⅲ</t>
    <phoneticPr fontId="4"/>
  </si>
  <si>
    <t>ポイント数</t>
    <rPh sb="4" eb="5">
      <t>スウ</t>
    </rPh>
    <phoneticPr fontId="4"/>
  </si>
  <si>
    <t>A</t>
    <phoneticPr fontId="4"/>
  </si>
  <si>
    <t>B</t>
    <phoneticPr fontId="4"/>
  </si>
  <si>
    <t xml:space="preserve">  </t>
  </si>
  <si>
    <t>C</t>
    <phoneticPr fontId="4"/>
  </si>
  <si>
    <t>D</t>
    <phoneticPr fontId="4"/>
  </si>
  <si>
    <t>E</t>
    <phoneticPr fontId="4"/>
  </si>
  <si>
    <t>J</t>
    <phoneticPr fontId="4"/>
  </si>
  <si>
    <t>K</t>
    <phoneticPr fontId="4"/>
  </si>
  <si>
    <t>M</t>
    <phoneticPr fontId="4"/>
  </si>
  <si>
    <t>生検回数</t>
    <phoneticPr fontId="4"/>
  </si>
  <si>
    <t>相の種類</t>
    <phoneticPr fontId="4"/>
  </si>
  <si>
    <t>要素</t>
    <rPh sb="0" eb="2">
      <t>ヨウソ</t>
    </rPh>
    <phoneticPr fontId="4"/>
  </si>
  <si>
    <t>被験者の選出
（適格＋除外基準数）</t>
    <phoneticPr fontId="4"/>
  </si>
  <si>
    <t>（ウエイト×</t>
    <phoneticPr fontId="4"/>
  </si>
  <si>
    <t>）</t>
    <phoneticPr fontId="1"/>
  </si>
  <si>
    <t>回)</t>
    <phoneticPr fontId="1"/>
  </si>
  <si>
    <t>×回数(</t>
    <phoneticPr fontId="1"/>
  </si>
  <si>
    <t>整理番号</t>
    <rPh sb="0" eb="2">
      <t>セイリ</t>
    </rPh>
    <rPh sb="2" eb="4">
      <t>バンゴウ</t>
    </rPh>
    <phoneticPr fontId="1"/>
  </si>
  <si>
    <t>投与期間</t>
  </si>
  <si>
    <t>保存状況</t>
  </si>
  <si>
    <t>実施計画書番号</t>
    <phoneticPr fontId="1"/>
  </si>
  <si>
    <t>（ウエイト×</t>
    <phoneticPr fontId="1"/>
  </si>
  <si>
    <t>単回</t>
    <phoneticPr fontId="1"/>
  </si>
  <si>
    <t>オープン</t>
    <phoneticPr fontId="1"/>
  </si>
  <si>
    <t>二重盲検</t>
    <phoneticPr fontId="1"/>
  </si>
  <si>
    <t>単盲検</t>
    <phoneticPr fontId="1"/>
  </si>
  <si>
    <t xml:space="preserve">４週間以内  </t>
    <phoneticPr fontId="1"/>
  </si>
  <si>
    <t xml:space="preserve">５～２４週  </t>
    <phoneticPr fontId="1"/>
  </si>
  <si>
    <t>２名以下</t>
    <phoneticPr fontId="1"/>
  </si>
  <si>
    <t>６名以上</t>
    <phoneticPr fontId="1"/>
  </si>
  <si>
    <t>３～５名</t>
    <phoneticPr fontId="1"/>
  </si>
  <si>
    <t>合計ポイント数</t>
    <phoneticPr fontId="1"/>
  </si>
  <si>
    <t>軽症</t>
    <phoneticPr fontId="1"/>
  </si>
  <si>
    <t>中等度</t>
    <phoneticPr fontId="1"/>
  </si>
  <si>
    <t>重症・重篤</t>
    <phoneticPr fontId="4"/>
  </si>
  <si>
    <t>外来</t>
    <phoneticPr fontId="1"/>
  </si>
  <si>
    <t>入院</t>
    <phoneticPr fontId="1"/>
  </si>
  <si>
    <t>他の適応に
国内で承認</t>
    <phoneticPr fontId="1"/>
  </si>
  <si>
    <t>同一適応に
欧米で承認</t>
    <phoneticPr fontId="1"/>
  </si>
  <si>
    <t>未承認</t>
    <phoneticPr fontId="1"/>
  </si>
  <si>
    <t>単盲検</t>
    <phoneticPr fontId="1"/>
  </si>
  <si>
    <t>内用・外用</t>
    <phoneticPr fontId="1"/>
  </si>
  <si>
    <t>４週間以内</t>
    <phoneticPr fontId="1"/>
  </si>
  <si>
    <t>５～２４週</t>
    <phoneticPr fontId="1"/>
  </si>
  <si>
    <t>成人</t>
    <phoneticPr fontId="1"/>
  </si>
  <si>
    <t>乳児、新生児</t>
    <phoneticPr fontId="1"/>
  </si>
  <si>
    <t>１９以下</t>
    <phoneticPr fontId="1"/>
  </si>
  <si>
    <t>２０～２９</t>
    <phoneticPr fontId="1"/>
  </si>
  <si>
    <t>３０以上</t>
    <phoneticPr fontId="1"/>
  </si>
  <si>
    <t>４以下</t>
    <phoneticPr fontId="1"/>
  </si>
  <si>
    <t>５～９</t>
    <phoneticPr fontId="1"/>
  </si>
  <si>
    <t>４９以下</t>
    <phoneticPr fontId="4"/>
  </si>
  <si>
    <t>５０～９９</t>
    <phoneticPr fontId="1"/>
  </si>
  <si>
    <t>１００以上</t>
    <phoneticPr fontId="1"/>
  </si>
  <si>
    <t>Ⅱ相・Ⅲ相</t>
    <rPh sb="4" eb="5">
      <t>ソウ</t>
    </rPh>
    <phoneticPr fontId="4"/>
  </si>
  <si>
    <t>合計ポイント数</t>
    <phoneticPr fontId="1"/>
  </si>
  <si>
    <t>対象疾患の重症度</t>
    <phoneticPr fontId="1"/>
  </si>
  <si>
    <t>入院・外来の別</t>
    <phoneticPr fontId="1"/>
  </si>
  <si>
    <t>デザイン</t>
    <phoneticPr fontId="1"/>
  </si>
  <si>
    <t>被験者層</t>
    <phoneticPr fontId="4"/>
  </si>
  <si>
    <t>国際共同試験</t>
    <rPh sb="0" eb="2">
      <t>コクサイ</t>
    </rPh>
    <rPh sb="2" eb="4">
      <t>キョウドウ</t>
    </rPh>
    <rPh sb="4" eb="6">
      <t>シケン</t>
    </rPh>
    <phoneticPr fontId="4"/>
  </si>
  <si>
    <t>依頼者が
国外に所在</t>
    <rPh sb="0" eb="3">
      <t>イライシャ</t>
    </rPh>
    <rPh sb="5" eb="7">
      <t>コクガイ</t>
    </rPh>
    <rPh sb="8" eb="10">
      <t>ショザイ</t>
    </rPh>
    <phoneticPr fontId="1"/>
  </si>
  <si>
    <t>国際共同試験</t>
    <rPh sb="0" eb="4">
      <t>コクサイキョウドウ</t>
    </rPh>
    <rPh sb="4" eb="6">
      <t>シケン</t>
    </rPh>
    <phoneticPr fontId="1"/>
  </si>
  <si>
    <t>調製の有無</t>
    <phoneticPr fontId="1"/>
  </si>
  <si>
    <t>E</t>
    <phoneticPr fontId="1"/>
  </si>
  <si>
    <t>F</t>
    <phoneticPr fontId="4"/>
  </si>
  <si>
    <t>L</t>
    <phoneticPr fontId="4"/>
  </si>
  <si>
    <t>N</t>
    <phoneticPr fontId="4"/>
  </si>
  <si>
    <t>区分</t>
    <rPh sb="0" eb="2">
      <t>クブン</t>
    </rPh>
    <phoneticPr fontId="1"/>
  </si>
  <si>
    <t>個々の治験について、要素ごとに該当するポイントを求め、そのポイントを合計したものをその治験のポイント数とする。</t>
    <phoneticPr fontId="1"/>
  </si>
  <si>
    <t>対象疾患の想定患者数</t>
    <rPh sb="5" eb="7">
      <t>ソウテイ</t>
    </rPh>
    <rPh sb="7" eb="10">
      <t>カンジャスウ</t>
    </rPh>
    <phoneticPr fontId="1"/>
  </si>
  <si>
    <t>国内に5万人以下</t>
    <rPh sb="0" eb="2">
      <t>コクナイ</t>
    </rPh>
    <rPh sb="4" eb="6">
      <t>マンニン</t>
    </rPh>
    <rPh sb="6" eb="8">
      <t>イカ</t>
    </rPh>
    <phoneticPr fontId="1"/>
  </si>
  <si>
    <t>臨床症状観察項目数</t>
    <phoneticPr fontId="1"/>
  </si>
  <si>
    <t>１０以上</t>
    <rPh sb="2" eb="4">
      <t>イジョウ</t>
    </rPh>
    <phoneticPr fontId="1"/>
  </si>
  <si>
    <t>一般的検査＋
非侵襲的機能検査及び
画像診断項目数</t>
    <rPh sb="24" eb="25">
      <t>スウ</t>
    </rPh>
    <phoneticPr fontId="4"/>
  </si>
  <si>
    <t>G</t>
    <phoneticPr fontId="1"/>
  </si>
  <si>
    <t>H</t>
    <phoneticPr fontId="1"/>
  </si>
  <si>
    <t>I</t>
    <phoneticPr fontId="4"/>
  </si>
  <si>
    <t>O</t>
    <phoneticPr fontId="1"/>
  </si>
  <si>
    <t>Ⅰ相</t>
    <phoneticPr fontId="1"/>
  </si>
  <si>
    <t>経過観察回数
(Visit回数)</t>
    <rPh sb="13" eb="15">
      <t>カイスウ</t>
    </rPh>
    <phoneticPr fontId="4"/>
  </si>
  <si>
    <t>１０～１２※</t>
    <phoneticPr fontId="1"/>
  </si>
  <si>
    <t>６～１２回※</t>
    <phoneticPr fontId="1"/>
  </si>
  <si>
    <t>使用済み容器の回収</t>
    <rPh sb="0" eb="2">
      <t>シヨウ</t>
    </rPh>
    <rPh sb="2" eb="3">
      <t>ズ</t>
    </rPh>
    <rPh sb="4" eb="6">
      <t>ヨウキ</t>
    </rPh>
    <rPh sb="7" eb="9">
      <t>カイシュウ</t>
    </rPh>
    <phoneticPr fontId="1"/>
  </si>
  <si>
    <t>担当医のチェック</t>
    <rPh sb="0" eb="2">
      <t>タントウ</t>
    </rPh>
    <phoneticPr fontId="1"/>
  </si>
  <si>
    <t>ヶ月</t>
    <rPh sb="1" eb="2">
      <t>ゲツ</t>
    </rPh>
    <phoneticPr fontId="1"/>
  </si>
  <si>
    <t>２～５回</t>
    <phoneticPr fontId="1"/>
  </si>
  <si>
    <t>３以上</t>
    <rPh sb="1" eb="3">
      <t>イジョウ</t>
    </rPh>
    <phoneticPr fontId="1"/>
  </si>
  <si>
    <t>２</t>
    <phoneticPr fontId="1"/>
  </si>
  <si>
    <t>N</t>
    <phoneticPr fontId="1"/>
  </si>
  <si>
    <t>P</t>
    <phoneticPr fontId="4"/>
  </si>
  <si>
    <t>Q</t>
    <phoneticPr fontId="4"/>
  </si>
  <si>
    <t>R</t>
    <phoneticPr fontId="4"/>
  </si>
  <si>
    <t>S</t>
    <phoneticPr fontId="4"/>
  </si>
  <si>
    <t>T</t>
    <phoneticPr fontId="4"/>
  </si>
  <si>
    <t>4週に1回以上</t>
    <rPh sb="1" eb="2">
      <t>シュウ</t>
    </rPh>
    <rPh sb="4" eb="5">
      <t>カイ</t>
    </rPh>
    <rPh sb="6" eb="7">
      <t>ウエ</t>
    </rPh>
    <phoneticPr fontId="1"/>
  </si>
  <si>
    <t>2週に1回以上</t>
    <rPh sb="1" eb="2">
      <t>シュウ</t>
    </rPh>
    <rPh sb="4" eb="5">
      <t>カイ</t>
    </rPh>
    <rPh sb="5" eb="7">
      <t>イジョウ</t>
    </rPh>
    <phoneticPr fontId="1"/>
  </si>
  <si>
    <t>1週に1回以上</t>
    <rPh sb="1" eb="2">
      <t>シュウ</t>
    </rPh>
    <rPh sb="4" eb="5">
      <t>カイ</t>
    </rPh>
    <rPh sb="5" eb="7">
      <t>イジョウ</t>
    </rPh>
    <phoneticPr fontId="1"/>
  </si>
  <si>
    <t>経過観察頻度
(最大Visit頻度)</t>
    <rPh sb="4" eb="6">
      <t>ヒンド</t>
    </rPh>
    <rPh sb="8" eb="10">
      <t>サイダイ</t>
    </rPh>
    <rPh sb="15" eb="17">
      <t>ヒンド</t>
    </rPh>
    <phoneticPr fontId="4"/>
  </si>
  <si>
    <t>あり</t>
    <phoneticPr fontId="1"/>
  </si>
  <si>
    <t>非盲検担当者の設置</t>
    <rPh sb="0" eb="1">
      <t>ヒ</t>
    </rPh>
    <rPh sb="1" eb="3">
      <t>モウケン</t>
    </rPh>
    <rPh sb="3" eb="6">
      <t>タントウシャ</t>
    </rPh>
    <rPh sb="7" eb="9">
      <t>セッチ</t>
    </rPh>
    <phoneticPr fontId="1"/>
  </si>
  <si>
    <t>管理が必要な
薬剤の種類</t>
    <rPh sb="0" eb="2">
      <t>カンリ</t>
    </rPh>
    <rPh sb="3" eb="5">
      <t>ヒツヨウ</t>
    </rPh>
    <rPh sb="7" eb="9">
      <t>ヤクザイ</t>
    </rPh>
    <rPh sb="10" eb="12">
      <t>シュルイ</t>
    </rPh>
    <phoneticPr fontId="1"/>
  </si>
  <si>
    <t>×種類(</t>
    <rPh sb="1" eb="3">
      <t>シュルイ</t>
    </rPh>
    <phoneticPr fontId="1"/>
  </si>
  <si>
    <t>種類)</t>
    <rPh sb="0" eb="2">
      <t>シュルイ</t>
    </rPh>
    <phoneticPr fontId="1"/>
  </si>
  <si>
    <t>H</t>
    <phoneticPr fontId="4"/>
  </si>
  <si>
    <t>J</t>
    <phoneticPr fontId="4"/>
  </si>
  <si>
    <t>週</t>
    <rPh sb="0" eb="1">
      <t>シュウ</t>
    </rPh>
    <phoneticPr fontId="1"/>
  </si>
  <si>
    <t>加算するポイント</t>
    <rPh sb="0" eb="2">
      <t>カサン</t>
    </rPh>
    <phoneticPr fontId="1"/>
  </si>
  <si>
    <t>回</t>
    <rPh sb="0" eb="1">
      <t>カイ</t>
    </rPh>
    <phoneticPr fontId="1"/>
  </si>
  <si>
    <t>※13回以上は、 3回ごとに
3ポイントを加算</t>
    <phoneticPr fontId="1"/>
  </si>
  <si>
    <t>※13回以上は、 3回ごとに
1ポイントを加算</t>
    <phoneticPr fontId="1"/>
  </si>
  <si>
    <t>選択基準及び除外基準の項目数をカウントすること。なお、試験期間の異なるタイミングにそれぞれ基準が設定されている場合には、それらの総計とすること。</t>
    <rPh sb="0" eb="2">
      <t>センタク</t>
    </rPh>
    <rPh sb="2" eb="4">
      <t>キジュン</t>
    </rPh>
    <rPh sb="4" eb="5">
      <t>オヨ</t>
    </rPh>
    <rPh sb="6" eb="8">
      <t>ジョガイ</t>
    </rPh>
    <rPh sb="8" eb="10">
      <t>キジュン</t>
    </rPh>
    <rPh sb="11" eb="13">
      <t>コウモク</t>
    </rPh>
    <rPh sb="13" eb="14">
      <t>スウ</t>
    </rPh>
    <rPh sb="27" eb="29">
      <t>シケン</t>
    </rPh>
    <rPh sb="29" eb="31">
      <t>キカン</t>
    </rPh>
    <rPh sb="32" eb="33">
      <t>コト</t>
    </rPh>
    <rPh sb="45" eb="47">
      <t>キジュン</t>
    </rPh>
    <rPh sb="48" eb="50">
      <t>セッテイ</t>
    </rPh>
    <rPh sb="55" eb="57">
      <t>バアイ</t>
    </rPh>
    <rPh sb="64" eb="66">
      <t>ソウケイ</t>
    </rPh>
    <phoneticPr fontId="1"/>
  </si>
  <si>
    <t>別途同意取得する
サブスタディ</t>
    <rPh sb="0" eb="2">
      <t>ベット</t>
    </rPh>
    <rPh sb="2" eb="4">
      <t>ドウイ</t>
    </rPh>
    <rPh sb="4" eb="6">
      <t>シュトク</t>
    </rPh>
    <phoneticPr fontId="1"/>
  </si>
  <si>
    <t>あり</t>
    <phoneticPr fontId="1"/>
  </si>
  <si>
    <t>U</t>
    <phoneticPr fontId="1"/>
  </si>
  <si>
    <t>冷蔵庫又は恒温槽</t>
    <rPh sb="0" eb="3">
      <t>レイゾウコ</t>
    </rPh>
    <rPh sb="3" eb="4">
      <t>マタ</t>
    </rPh>
    <rPh sb="5" eb="8">
      <t>コウオンソウ</t>
    </rPh>
    <phoneticPr fontId="1"/>
  </si>
  <si>
    <t>冷凍庫</t>
    <rPh sb="0" eb="3">
      <t>レイトウコ</t>
    </rPh>
    <phoneticPr fontId="1"/>
  </si>
  <si>
    <t>希少疾病に該当する場合算定すること。</t>
    <rPh sb="0" eb="2">
      <t>キショウ</t>
    </rPh>
    <rPh sb="2" eb="4">
      <t>シッペイ</t>
    </rPh>
    <rPh sb="5" eb="7">
      <t>ガイトウ</t>
    </rPh>
    <rPh sb="9" eb="11">
      <t>バアイ</t>
    </rPh>
    <rPh sb="11" eb="13">
      <t>サンテイ</t>
    </rPh>
    <phoneticPr fontId="1"/>
  </si>
  <si>
    <t>P</t>
    <phoneticPr fontId="4"/>
  </si>
  <si>
    <t>1歳未満は、乳児・新生児として取り扱う。18歳未満は小児として取り扱う。65歳以上は高齢者として取り扱う。年齢上限が規定されていない場合は高齢者として取り扱う。異なる被験者層を対象とする場合には、ポイント数が高くなるように算定すること。例えば、成人及び18歳未満を対象とする場合には、小児として算定する。</t>
    <rPh sb="1" eb="2">
      <t>サイ</t>
    </rPh>
    <rPh sb="2" eb="4">
      <t>ミマン</t>
    </rPh>
    <rPh sb="6" eb="8">
      <t>ニュウジ</t>
    </rPh>
    <rPh sb="9" eb="12">
      <t>シンセイジ</t>
    </rPh>
    <rPh sb="15" eb="16">
      <t>ト</t>
    </rPh>
    <rPh sb="17" eb="18">
      <t>アツカ</t>
    </rPh>
    <rPh sb="22" eb="23">
      <t>サイ</t>
    </rPh>
    <rPh sb="23" eb="25">
      <t>ミマン</t>
    </rPh>
    <rPh sb="26" eb="28">
      <t>ショウニ</t>
    </rPh>
    <rPh sb="31" eb="32">
      <t>ト</t>
    </rPh>
    <rPh sb="33" eb="34">
      <t>アツカ</t>
    </rPh>
    <rPh sb="38" eb="39">
      <t>サイ</t>
    </rPh>
    <rPh sb="39" eb="41">
      <t>イジョウ</t>
    </rPh>
    <rPh sb="42" eb="45">
      <t>コウレイシャ</t>
    </rPh>
    <rPh sb="48" eb="49">
      <t>ト</t>
    </rPh>
    <rPh sb="50" eb="51">
      <t>アツカ</t>
    </rPh>
    <rPh sb="53" eb="55">
      <t>ネンレイ</t>
    </rPh>
    <rPh sb="55" eb="57">
      <t>ジョウゲン</t>
    </rPh>
    <rPh sb="58" eb="60">
      <t>キテイ</t>
    </rPh>
    <rPh sb="66" eb="68">
      <t>バアイ</t>
    </rPh>
    <rPh sb="69" eb="72">
      <t>コウレイシャ</t>
    </rPh>
    <rPh sb="75" eb="76">
      <t>ト</t>
    </rPh>
    <rPh sb="77" eb="78">
      <t>アツカ</t>
    </rPh>
    <rPh sb="80" eb="81">
      <t>コト</t>
    </rPh>
    <rPh sb="83" eb="86">
      <t>ヒケンシャ</t>
    </rPh>
    <rPh sb="86" eb="87">
      <t>ソウ</t>
    </rPh>
    <rPh sb="88" eb="90">
      <t>タイショウ</t>
    </rPh>
    <rPh sb="93" eb="95">
      <t>バアイ</t>
    </rPh>
    <rPh sb="102" eb="103">
      <t>スウ</t>
    </rPh>
    <rPh sb="104" eb="105">
      <t>タカ</t>
    </rPh>
    <rPh sb="111" eb="113">
      <t>サンテイ</t>
    </rPh>
    <rPh sb="118" eb="119">
      <t>タト</t>
    </rPh>
    <rPh sb="122" eb="124">
      <t>セイジン</t>
    </rPh>
    <rPh sb="124" eb="125">
      <t>オヨ</t>
    </rPh>
    <rPh sb="132" eb="134">
      <t>タイショウ</t>
    </rPh>
    <rPh sb="137" eb="139">
      <t>バアイ</t>
    </rPh>
    <rPh sb="142" eb="144">
      <t>ショウニ</t>
    </rPh>
    <rPh sb="147" eb="149">
      <t>サンテイ</t>
    </rPh>
    <phoneticPr fontId="1"/>
  </si>
  <si>
    <t>２５～４９週※</t>
    <rPh sb="5" eb="6">
      <t>シュウ</t>
    </rPh>
    <phoneticPr fontId="4"/>
  </si>
  <si>
    <t>※50週以上は、12週ごとに
4ポイントを加算</t>
    <phoneticPr fontId="1"/>
  </si>
  <si>
    <t>２５～４９週※</t>
    <phoneticPr fontId="4"/>
  </si>
  <si>
    <t>※50週以上は、12週ごとに
4ポイントを加算</t>
    <phoneticPr fontId="1"/>
  </si>
  <si>
    <t>○</t>
    <phoneticPr fontId="1"/>
  </si>
  <si>
    <t>医薬品　</t>
    <phoneticPr fontId="1"/>
  </si>
  <si>
    <t>治験</t>
    <phoneticPr fontId="1"/>
  </si>
  <si>
    <t>製造販売後臨床試験</t>
    <phoneticPr fontId="1"/>
  </si>
  <si>
    <t>医療機器</t>
    <phoneticPr fontId="1"/>
  </si>
  <si>
    <t>再生医療等製品</t>
    <phoneticPr fontId="1"/>
  </si>
  <si>
    <r>
      <t xml:space="preserve">小児、成人
</t>
    </r>
    <r>
      <rPr>
        <sz val="9"/>
        <rFont val="ＭＳ Ｐゴシック"/>
        <family val="3"/>
        <charset val="128"/>
      </rPr>
      <t>（高齢者、肝、腎臓障害等
合併有）</t>
    </r>
    <phoneticPr fontId="4"/>
  </si>
  <si>
    <t>IRBの申請に必要な部分のみを印刷範囲に設定してあります。要素の説明部分を印刷したい場合には、シートの保護を解除してから印刷範囲の設定を解除または変更してください。</t>
    <rPh sb="4" eb="6">
      <t>シンセイ</t>
    </rPh>
    <rPh sb="7" eb="9">
      <t>ヒツヨウ</t>
    </rPh>
    <rPh sb="10" eb="12">
      <t>ブブン</t>
    </rPh>
    <rPh sb="15" eb="17">
      <t>インサツ</t>
    </rPh>
    <rPh sb="17" eb="19">
      <t>ハンイ</t>
    </rPh>
    <rPh sb="20" eb="22">
      <t>セッテイ</t>
    </rPh>
    <rPh sb="29" eb="31">
      <t>ヨウソ</t>
    </rPh>
    <rPh sb="32" eb="34">
      <t>セツメイ</t>
    </rPh>
    <rPh sb="34" eb="36">
      <t>ブブン</t>
    </rPh>
    <rPh sb="37" eb="39">
      <t>インサツ</t>
    </rPh>
    <rPh sb="42" eb="44">
      <t>バアイ</t>
    </rPh>
    <rPh sb="60" eb="62">
      <t>インサツ</t>
    </rPh>
    <rPh sb="62" eb="64">
      <t>ハンイ</t>
    </rPh>
    <rPh sb="65" eb="67">
      <t>セッテイ</t>
    </rPh>
    <rPh sb="68" eb="70">
      <t>カイジョ</t>
    </rPh>
    <rPh sb="73" eb="75">
      <t>ヘンコウ</t>
    </rPh>
    <phoneticPr fontId="1"/>
  </si>
  <si>
    <t>誤入力を避けるためシート単位で保護していますが、行の高さを広げたいなどの場合には保護を解除してご使用ください。パスワードは設定していません。</t>
    <rPh sb="0" eb="1">
      <t>ゴ</t>
    </rPh>
    <rPh sb="1" eb="3">
      <t>ニュウリョク</t>
    </rPh>
    <rPh sb="4" eb="5">
      <t>サ</t>
    </rPh>
    <rPh sb="15" eb="17">
      <t>ホゴ</t>
    </rPh>
    <rPh sb="24" eb="25">
      <t>ギョウ</t>
    </rPh>
    <rPh sb="26" eb="27">
      <t>タカ</t>
    </rPh>
    <rPh sb="29" eb="30">
      <t>ヒロ</t>
    </rPh>
    <rPh sb="36" eb="38">
      <t>バアイ</t>
    </rPh>
    <rPh sb="40" eb="42">
      <t>ホゴ</t>
    </rPh>
    <rPh sb="43" eb="45">
      <t>カイジョ</t>
    </rPh>
    <rPh sb="48" eb="50">
      <t>シヨウ</t>
    </rPh>
    <rPh sb="61" eb="63">
      <t>セッテイ</t>
    </rPh>
    <phoneticPr fontId="1"/>
  </si>
  <si>
    <t>シートを削除したり、計算式を変更しないでください。</t>
    <rPh sb="4" eb="6">
      <t>サクジョ</t>
    </rPh>
    <rPh sb="10" eb="12">
      <t>ケイサン</t>
    </rPh>
    <rPh sb="12" eb="13">
      <t>シキ</t>
    </rPh>
    <rPh sb="14" eb="16">
      <t>ヘンコウ</t>
    </rPh>
    <phoneticPr fontId="1"/>
  </si>
  <si>
    <t>3つのシートで構成されています。</t>
    <rPh sb="7" eb="9">
      <t>コウセイ</t>
    </rPh>
    <phoneticPr fontId="1"/>
  </si>
  <si>
    <t>各シートの黄色のセルに、必要事項を入力（選択）してください。</t>
    <rPh sb="0" eb="1">
      <t>カク</t>
    </rPh>
    <rPh sb="5" eb="7">
      <t>キイロ</t>
    </rPh>
    <rPh sb="12" eb="14">
      <t>ヒツヨウ</t>
    </rPh>
    <rPh sb="14" eb="16">
      <t>ジコウ</t>
    </rPh>
    <rPh sb="17" eb="19">
      <t>ニュウリョク</t>
    </rPh>
    <rPh sb="20" eb="22">
      <t>センタク</t>
    </rPh>
    <phoneticPr fontId="1"/>
  </si>
  <si>
    <t>水色のセルには計算式が入っています。もし計算式に誤りがございましたら、治験事務局までお知らせください。</t>
    <rPh sb="0" eb="2">
      <t>ミズイロ</t>
    </rPh>
    <rPh sb="7" eb="9">
      <t>ケイサン</t>
    </rPh>
    <rPh sb="9" eb="10">
      <t>シキ</t>
    </rPh>
    <rPh sb="11" eb="12">
      <t>ハイ</t>
    </rPh>
    <rPh sb="20" eb="22">
      <t>ケイサン</t>
    </rPh>
    <rPh sb="22" eb="23">
      <t>シキ</t>
    </rPh>
    <rPh sb="24" eb="25">
      <t>アヤマ</t>
    </rPh>
    <rPh sb="35" eb="37">
      <t>チケン</t>
    </rPh>
    <rPh sb="37" eb="40">
      <t>ジムキョク</t>
    </rPh>
    <rPh sb="43" eb="44">
      <t>シ</t>
    </rPh>
    <phoneticPr fontId="1"/>
  </si>
  <si>
    <t>各シートは、入力しやすいようにウィンドウ枠を固定しています。</t>
    <rPh sb="0" eb="1">
      <t>カク</t>
    </rPh>
    <rPh sb="6" eb="8">
      <t>ニュウリョク</t>
    </rPh>
    <rPh sb="20" eb="21">
      <t>ワク</t>
    </rPh>
    <rPh sb="22" eb="24">
      <t>コテイ</t>
    </rPh>
    <phoneticPr fontId="1"/>
  </si>
  <si>
    <t>整理番号は入力しないで結構です。</t>
    <rPh sb="0" eb="2">
      <t>セイリ</t>
    </rPh>
    <rPh sb="2" eb="4">
      <t>バンゴウ</t>
    </rPh>
    <rPh sb="5" eb="7">
      <t>ニュウリョク</t>
    </rPh>
    <rPh sb="11" eb="13">
      <t>ケッコウ</t>
    </rPh>
    <phoneticPr fontId="1"/>
  </si>
  <si>
    <t>治験研究経費ポイント算出表（再生医療等製品）</t>
    <rPh sb="0" eb="2">
      <t>チケン</t>
    </rPh>
    <rPh sb="14" eb="18">
      <t>サイセイイリョウ</t>
    </rPh>
    <rPh sb="18" eb="19">
      <t>トウ</t>
    </rPh>
    <rPh sb="19" eb="21">
      <t>セイヒン</t>
    </rPh>
    <phoneticPr fontId="4"/>
  </si>
  <si>
    <t>対照製品の使用</t>
    <rPh sb="0" eb="2">
      <t>タイショウ</t>
    </rPh>
    <rPh sb="2" eb="4">
      <t>セイヒン</t>
    </rPh>
    <phoneticPr fontId="4"/>
  </si>
  <si>
    <t>製造承認の状況</t>
    <phoneticPr fontId="1"/>
  </si>
  <si>
    <t>投与経路</t>
    <phoneticPr fontId="4"/>
  </si>
  <si>
    <t>注射</t>
    <rPh sb="0" eb="2">
      <t>チュウシャ</t>
    </rPh>
    <phoneticPr fontId="1"/>
  </si>
  <si>
    <t>手術を伴うもの</t>
    <rPh sb="0" eb="2">
      <t>シュジュツ</t>
    </rPh>
    <rPh sb="3" eb="4">
      <t>トモナ</t>
    </rPh>
    <phoneticPr fontId="4"/>
  </si>
  <si>
    <t>第一種使用等</t>
    <rPh sb="0" eb="3">
      <t>ダイイッシュ</t>
    </rPh>
    <rPh sb="3" eb="5">
      <t>シヨウ</t>
    </rPh>
    <rPh sb="5" eb="6">
      <t>トウ</t>
    </rPh>
    <phoneticPr fontId="4"/>
  </si>
  <si>
    <t>第二種使用等</t>
    <rPh sb="0" eb="3">
      <t>ダイニシュ</t>
    </rPh>
    <rPh sb="3" eb="5">
      <t>シヨウ</t>
    </rPh>
    <rPh sb="5" eb="6">
      <t>トウ</t>
    </rPh>
    <phoneticPr fontId="1"/>
  </si>
  <si>
    <t>特定の薬剤・医療機器
のみ併用禁止</t>
    <rPh sb="0" eb="2">
      <t>トクテイ</t>
    </rPh>
    <rPh sb="3" eb="5">
      <t>ヤクザイ</t>
    </rPh>
    <rPh sb="6" eb="8">
      <t>イリョウ</t>
    </rPh>
    <rPh sb="8" eb="10">
      <t>キキ</t>
    </rPh>
    <rPh sb="13" eb="15">
      <t>ヘイヨウ</t>
    </rPh>
    <phoneticPr fontId="1"/>
  </si>
  <si>
    <t>全ての薬剤・医療機器
の併用禁止</t>
    <rPh sb="0" eb="1">
      <t>スベ</t>
    </rPh>
    <rPh sb="3" eb="5">
      <t>ヤクザイ</t>
    </rPh>
    <rPh sb="6" eb="8">
      <t>イリョウ</t>
    </rPh>
    <rPh sb="8" eb="10">
      <t>キキ</t>
    </rPh>
    <rPh sb="12" eb="14">
      <t>ヘイヨウ</t>
    </rPh>
    <phoneticPr fontId="1"/>
  </si>
  <si>
    <t>被験製品の名称
又は識別記号</t>
    <rPh sb="2" eb="4">
      <t>セイヒン</t>
    </rPh>
    <rPh sb="5" eb="7">
      <t>メイショウ</t>
    </rPh>
    <phoneticPr fontId="1"/>
  </si>
  <si>
    <t>被験製品の名称
又は識別記号</t>
    <phoneticPr fontId="1"/>
  </si>
  <si>
    <t>第一種使用等</t>
    <phoneticPr fontId="1"/>
  </si>
  <si>
    <t>第二種使用等</t>
    <phoneticPr fontId="1"/>
  </si>
  <si>
    <t>保管場所</t>
    <rPh sb="0" eb="2">
      <t>ホカン</t>
    </rPh>
    <rPh sb="2" eb="4">
      <t>バショ</t>
    </rPh>
    <phoneticPr fontId="1"/>
  </si>
  <si>
    <t>治験薬保管室</t>
    <rPh sb="0" eb="3">
      <t>チケンヤク</t>
    </rPh>
    <rPh sb="3" eb="6">
      <t>ホカンシツ</t>
    </rPh>
    <phoneticPr fontId="1"/>
  </si>
  <si>
    <t>液体窒素保冷庫</t>
    <rPh sb="0" eb="2">
      <t>エキタイ</t>
    </rPh>
    <rPh sb="2" eb="4">
      <t>チッソ</t>
    </rPh>
    <rPh sb="4" eb="7">
      <t>ホレイコ</t>
    </rPh>
    <phoneticPr fontId="1"/>
  </si>
  <si>
    <t>治験薬保管室以外</t>
    <rPh sb="0" eb="3">
      <t>チケンヤク</t>
    </rPh>
    <rPh sb="3" eb="6">
      <t>ホカンシツ</t>
    </rPh>
    <rPh sb="6" eb="8">
      <t>イガイ</t>
    </rPh>
    <phoneticPr fontId="1"/>
  </si>
  <si>
    <t>治験製品の規格数</t>
    <rPh sb="2" eb="4">
      <t>セイヒン</t>
    </rPh>
    <phoneticPr fontId="1"/>
  </si>
  <si>
    <t>治験製品（または治験製品に準じて依頼者から提供される製品）の含量規格が複数ある場合に算定すること。ただし、盲検化されており外観から識別できない場合には1規格とカウントする。</t>
    <rPh sb="0" eb="2">
      <t>チケン</t>
    </rPh>
    <rPh sb="2" eb="4">
      <t>セイヒン</t>
    </rPh>
    <rPh sb="30" eb="32">
      <t>ガンリョウ</t>
    </rPh>
    <rPh sb="32" eb="34">
      <t>キカク</t>
    </rPh>
    <rPh sb="35" eb="37">
      <t>フクスウ</t>
    </rPh>
    <rPh sb="39" eb="41">
      <t>バアイ</t>
    </rPh>
    <rPh sb="42" eb="44">
      <t>サンテイ</t>
    </rPh>
    <rPh sb="53" eb="56">
      <t>モウケンカ</t>
    </rPh>
    <rPh sb="61" eb="63">
      <t>ガイカン</t>
    </rPh>
    <rPh sb="65" eb="67">
      <t>シキベツ</t>
    </rPh>
    <rPh sb="71" eb="73">
      <t>バアイ</t>
    </rPh>
    <rPh sb="76" eb="78">
      <t>キカク</t>
    </rPh>
    <phoneticPr fontId="1"/>
  </si>
  <si>
    <t>試験で想定する被験者層について、Common Terminology Criteria for Adverse Events v4.0 (CTCAE) 「有害事象共通用語規準 v4.0 日本語訳JCOG 版」を参考とし、原則としてGrade 1を「軽症」、Grade 2を「中等症」、Grade 3以上を「重症・重篤」として算定すること。</t>
    <phoneticPr fontId="1"/>
  </si>
  <si>
    <t>治験実施計画書において治験期間内に入院が必須の場合は、入院にカウントすること。</t>
    <rPh sb="0" eb="7">
      <t>チケンジッシケイカクショ</t>
    </rPh>
    <rPh sb="11" eb="13">
      <t>チケン</t>
    </rPh>
    <rPh sb="13" eb="15">
      <t>キカン</t>
    </rPh>
    <rPh sb="15" eb="16">
      <t>ナイ</t>
    </rPh>
    <rPh sb="17" eb="19">
      <t>ニュウイン</t>
    </rPh>
    <rPh sb="20" eb="22">
      <t>ヒッス</t>
    </rPh>
    <rPh sb="23" eb="25">
      <t>バアイ</t>
    </rPh>
    <rPh sb="27" eb="29">
      <t>ニュウイン</t>
    </rPh>
    <phoneticPr fontId="1"/>
  </si>
  <si>
    <t>試験期間内に併用を制限する薬剤や医療機器、再生医療等製品が規定されている場合に算定すること。</t>
    <rPh sb="0" eb="2">
      <t>シケン</t>
    </rPh>
    <rPh sb="2" eb="5">
      <t>キカンナイ</t>
    </rPh>
    <rPh sb="6" eb="8">
      <t>ヘイヨウ</t>
    </rPh>
    <rPh sb="9" eb="11">
      <t>セイゲン</t>
    </rPh>
    <rPh sb="13" eb="15">
      <t>ヤクザイ</t>
    </rPh>
    <rPh sb="16" eb="20">
      <t>イリョウキキ</t>
    </rPh>
    <rPh sb="21" eb="25">
      <t>サイセイイリョウ</t>
    </rPh>
    <rPh sb="25" eb="26">
      <t>トウ</t>
    </rPh>
    <rPh sb="26" eb="28">
      <t>セイヒン</t>
    </rPh>
    <rPh sb="29" eb="31">
      <t>キテイ</t>
    </rPh>
    <rPh sb="36" eb="38">
      <t>バアイ</t>
    </rPh>
    <rPh sb="39" eb="41">
      <t>サンテイ</t>
    </rPh>
    <phoneticPr fontId="1"/>
  </si>
  <si>
    <t>異なる投与経路の治験製品（治験製品に準じて依頼者から提供される再生医療等製品・治験製品と同等に管理を求められる再生医療等製品なども含む）を組みあわせて使用する場合には、ポイント数が高くなるよう算定すること。例えば、内用と注射を組み合わせて投与する場合には、「注射」にカウントする。</t>
    <rPh sb="0" eb="1">
      <t>コト</t>
    </rPh>
    <rPh sb="3" eb="5">
      <t>トウヨ</t>
    </rPh>
    <rPh sb="5" eb="7">
      <t>ケイロ</t>
    </rPh>
    <rPh sb="15" eb="17">
      <t>セイヒン</t>
    </rPh>
    <rPh sb="31" eb="35">
      <t>サイセイイリョウ</t>
    </rPh>
    <rPh sb="35" eb="36">
      <t>トウ</t>
    </rPh>
    <rPh sb="36" eb="38">
      <t>セイヒン</t>
    </rPh>
    <rPh sb="44" eb="46">
      <t>ドウトウ</t>
    </rPh>
    <rPh sb="47" eb="49">
      <t>カンリ</t>
    </rPh>
    <rPh sb="50" eb="51">
      <t>モト</t>
    </rPh>
    <rPh sb="69" eb="70">
      <t>ク</t>
    </rPh>
    <rPh sb="75" eb="77">
      <t>シヨウ</t>
    </rPh>
    <rPh sb="79" eb="81">
      <t>バアイ</t>
    </rPh>
    <rPh sb="88" eb="89">
      <t>スウ</t>
    </rPh>
    <rPh sb="90" eb="91">
      <t>タカ</t>
    </rPh>
    <rPh sb="96" eb="98">
      <t>サンテイ</t>
    </rPh>
    <rPh sb="103" eb="104">
      <t>タト</t>
    </rPh>
    <rPh sb="107" eb="109">
      <t>ナイヨウ</t>
    </rPh>
    <rPh sb="110" eb="112">
      <t>チュウシャ</t>
    </rPh>
    <rPh sb="113" eb="114">
      <t>ク</t>
    </rPh>
    <rPh sb="115" eb="116">
      <t>ア</t>
    </rPh>
    <rPh sb="119" eb="121">
      <t>トウヨ</t>
    </rPh>
    <rPh sb="123" eb="125">
      <t>バアイ</t>
    </rPh>
    <rPh sb="129" eb="131">
      <t>チュウシャ</t>
    </rPh>
    <phoneticPr fontId="1"/>
  </si>
  <si>
    <t>規定されるVisit数を算定すること。なお、連続する入院で複数のタイミングに検査・画像診断、診察などが規定されている場合には、可能な限り分割して算定すること。また、試験期間が固定されておらずVisit数がカウントできない場合には、想定される平均的な試験期間からVisit数をカウントすることで構わない。ただし、実際のVisit数が想定を著しく超えた場合には、試験終了時までに追加算定すること。</t>
    <rPh sb="0" eb="2">
      <t>キテイ</t>
    </rPh>
    <rPh sb="10" eb="11">
      <t>スウ</t>
    </rPh>
    <rPh sb="12" eb="14">
      <t>サンテイ</t>
    </rPh>
    <rPh sb="22" eb="24">
      <t>レンゾク</t>
    </rPh>
    <rPh sb="26" eb="28">
      <t>ニュウイン</t>
    </rPh>
    <rPh sb="29" eb="31">
      <t>フクスウ</t>
    </rPh>
    <rPh sb="38" eb="40">
      <t>ケンサ</t>
    </rPh>
    <rPh sb="41" eb="43">
      <t>ガゾウ</t>
    </rPh>
    <rPh sb="43" eb="45">
      <t>シンダン</t>
    </rPh>
    <rPh sb="46" eb="48">
      <t>シンサツ</t>
    </rPh>
    <rPh sb="51" eb="53">
      <t>キテイ</t>
    </rPh>
    <rPh sb="58" eb="60">
      <t>バアイ</t>
    </rPh>
    <rPh sb="63" eb="65">
      <t>カノウ</t>
    </rPh>
    <rPh sb="66" eb="67">
      <t>カギ</t>
    </rPh>
    <rPh sb="68" eb="70">
      <t>ブンカツ</t>
    </rPh>
    <rPh sb="72" eb="74">
      <t>サンテイ</t>
    </rPh>
    <rPh sb="82" eb="84">
      <t>シケン</t>
    </rPh>
    <rPh sb="84" eb="86">
      <t>キカン</t>
    </rPh>
    <rPh sb="87" eb="89">
      <t>コテイ</t>
    </rPh>
    <rPh sb="110" eb="112">
      <t>バアイ</t>
    </rPh>
    <rPh sb="115" eb="117">
      <t>ソウテイ</t>
    </rPh>
    <rPh sb="120" eb="123">
      <t>ヘイキンテキ</t>
    </rPh>
    <rPh sb="124" eb="126">
      <t>シケン</t>
    </rPh>
    <rPh sb="126" eb="128">
      <t>キカン</t>
    </rPh>
    <rPh sb="135" eb="136">
      <t>スウ</t>
    </rPh>
    <rPh sb="146" eb="147">
      <t>カマ</t>
    </rPh>
    <rPh sb="155" eb="157">
      <t>ジッサイ</t>
    </rPh>
    <rPh sb="163" eb="164">
      <t>スウ</t>
    </rPh>
    <rPh sb="165" eb="167">
      <t>ソウテイ</t>
    </rPh>
    <rPh sb="168" eb="169">
      <t>イチジル</t>
    </rPh>
    <rPh sb="171" eb="172">
      <t>コ</t>
    </rPh>
    <rPh sb="174" eb="176">
      <t>バアイ</t>
    </rPh>
    <rPh sb="179" eb="181">
      <t>シケン</t>
    </rPh>
    <rPh sb="181" eb="183">
      <t>シュウリョウ</t>
    </rPh>
    <rPh sb="183" eb="184">
      <t>ジ</t>
    </rPh>
    <rPh sb="187" eb="189">
      <t>ツイカ</t>
    </rPh>
    <rPh sb="189" eb="191">
      <t>サンテイ</t>
    </rPh>
    <phoneticPr fontId="1"/>
  </si>
  <si>
    <t>試験の時期によって来院頻度が変動する場合、最大の来院頻度を算定すること。なお、1ヶ月に1回以上のVisitが規定されている場合には、「4週間に1回以上」に含めて算定すること。</t>
    <rPh sb="0" eb="2">
      <t>シケン</t>
    </rPh>
    <rPh sb="3" eb="5">
      <t>ジキ</t>
    </rPh>
    <rPh sb="9" eb="11">
      <t>ライイン</t>
    </rPh>
    <rPh sb="11" eb="13">
      <t>ヒンド</t>
    </rPh>
    <rPh sb="14" eb="16">
      <t>ヘンドウ</t>
    </rPh>
    <rPh sb="18" eb="20">
      <t>バアイ</t>
    </rPh>
    <rPh sb="21" eb="23">
      <t>サイダイ</t>
    </rPh>
    <rPh sb="24" eb="26">
      <t>ライイン</t>
    </rPh>
    <rPh sb="26" eb="28">
      <t>ヒンド</t>
    </rPh>
    <rPh sb="29" eb="31">
      <t>サンテイ</t>
    </rPh>
    <phoneticPr fontId="1"/>
  </si>
  <si>
    <t>バイタルサイン（血圧・脈拍数・呼吸数・体重など）、身体所見、診察による有効性・安全性評価などの項目数を算定すること。</t>
    <rPh sb="25" eb="27">
      <t>シンタイ</t>
    </rPh>
    <rPh sb="27" eb="29">
      <t>ショケン</t>
    </rPh>
    <rPh sb="30" eb="32">
      <t>シンサツ</t>
    </rPh>
    <rPh sb="35" eb="38">
      <t>ユウコウセイ</t>
    </rPh>
    <rPh sb="39" eb="42">
      <t>アンゼンセイ</t>
    </rPh>
    <rPh sb="42" eb="44">
      <t>ヒョウカ</t>
    </rPh>
    <rPh sb="47" eb="50">
      <t>コウモクスウ</t>
    </rPh>
    <rPh sb="51" eb="53">
      <t>サンテイ</t>
    </rPh>
    <phoneticPr fontId="1"/>
  </si>
  <si>
    <t>一般的な臨床検査（採血・採尿など）及び造影剤を用いない画像診断（単純Ｘ線、CT、MRI、超音波検査など）、心電図検査、などの身体的・精神的な侵襲が無い（または非常に少ない）検査等の項目数を算定すること。</t>
    <rPh sb="0" eb="3">
      <t>イッパンテキ</t>
    </rPh>
    <rPh sb="4" eb="6">
      <t>リンショウ</t>
    </rPh>
    <rPh sb="6" eb="8">
      <t>ケンサ</t>
    </rPh>
    <rPh sb="9" eb="11">
      <t>サイケツ</t>
    </rPh>
    <rPh sb="12" eb="14">
      <t>サイニョウ</t>
    </rPh>
    <rPh sb="17" eb="18">
      <t>オヨ</t>
    </rPh>
    <rPh sb="19" eb="22">
      <t>ゾウエイザイ</t>
    </rPh>
    <rPh sb="23" eb="24">
      <t>モチ</t>
    </rPh>
    <rPh sb="27" eb="29">
      <t>ガゾウ</t>
    </rPh>
    <rPh sb="29" eb="31">
      <t>シンダン</t>
    </rPh>
    <rPh sb="32" eb="34">
      <t>タンジュン</t>
    </rPh>
    <rPh sb="35" eb="36">
      <t>セン</t>
    </rPh>
    <rPh sb="53" eb="56">
      <t>シンデンズ</t>
    </rPh>
    <rPh sb="56" eb="58">
      <t>ケンサ</t>
    </rPh>
    <rPh sb="62" eb="65">
      <t>シンタイテキ</t>
    </rPh>
    <rPh sb="66" eb="69">
      <t>セイシンテキ</t>
    </rPh>
    <rPh sb="70" eb="72">
      <t>シンシュウ</t>
    </rPh>
    <rPh sb="73" eb="74">
      <t>ナ</t>
    </rPh>
    <rPh sb="79" eb="81">
      <t>ヒジョウ</t>
    </rPh>
    <rPh sb="82" eb="83">
      <t>スク</t>
    </rPh>
    <rPh sb="86" eb="88">
      <t>ケンサ</t>
    </rPh>
    <rPh sb="88" eb="89">
      <t>トウ</t>
    </rPh>
    <rPh sb="90" eb="93">
      <t>コウモクスウ</t>
    </rPh>
    <rPh sb="94" eb="96">
      <t>サンテイ</t>
    </rPh>
    <phoneticPr fontId="1"/>
  </si>
  <si>
    <t>治験製品（または対照製品）が「遺伝子組換え生物等の使用等の規制による生物の多様性の確保に関する法律（通称：カルタヘナ法）」の規制対象となる場合に、規制要件について算定すること。</t>
    <rPh sb="0" eb="2">
      <t>チケン</t>
    </rPh>
    <rPh sb="2" eb="4">
      <t>セイヒン</t>
    </rPh>
    <rPh sb="8" eb="10">
      <t>タイショウ</t>
    </rPh>
    <rPh sb="10" eb="12">
      <t>セイヒン</t>
    </rPh>
    <rPh sb="50" eb="52">
      <t>ツウショウ</t>
    </rPh>
    <rPh sb="58" eb="59">
      <t>ホウ</t>
    </rPh>
    <rPh sb="69" eb="71">
      <t>バアイ</t>
    </rPh>
    <rPh sb="73" eb="75">
      <t>キセイ</t>
    </rPh>
    <rPh sb="75" eb="77">
      <t>ヨウケン</t>
    </rPh>
    <rPh sb="81" eb="83">
      <t>サンテイ</t>
    </rPh>
    <phoneticPr fontId="1"/>
  </si>
  <si>
    <t>手術及び骨髄穿刺、動脈血採取などの侵襲性が高い方法による検体採取が規定されている場合には、その回数を算定すること。</t>
    <phoneticPr fontId="1"/>
  </si>
  <si>
    <t>造影剤を用いる画像診断（単純Ｘ線、CT、MR、超音波検査Iなど）及び内視鏡検査、神経伝達速度検査などの身体的・精神的な侵襲が伴う検査等のうち、検体採取を必要としない項目数を算定すること。</t>
    <rPh sb="0" eb="3">
      <t>ゾウエイザイ</t>
    </rPh>
    <rPh sb="4" eb="5">
      <t>モチ</t>
    </rPh>
    <rPh sb="7" eb="9">
      <t>ガゾウ</t>
    </rPh>
    <rPh sb="9" eb="11">
      <t>シンダン</t>
    </rPh>
    <rPh sb="23" eb="26">
      <t>チョウオンパ</t>
    </rPh>
    <rPh sb="26" eb="28">
      <t>ケンサ</t>
    </rPh>
    <rPh sb="32" eb="33">
      <t>オヨ</t>
    </rPh>
    <rPh sb="40" eb="42">
      <t>シンケイ</t>
    </rPh>
    <rPh sb="42" eb="44">
      <t>デンタツ</t>
    </rPh>
    <rPh sb="44" eb="46">
      <t>ソクド</t>
    </rPh>
    <rPh sb="46" eb="48">
      <t>ケンサ</t>
    </rPh>
    <rPh sb="51" eb="54">
      <t>シンタイテキ</t>
    </rPh>
    <rPh sb="55" eb="58">
      <t>セイシンテキ</t>
    </rPh>
    <rPh sb="59" eb="61">
      <t>シンシュウ</t>
    </rPh>
    <rPh sb="62" eb="63">
      <t>トモナ</t>
    </rPh>
    <rPh sb="64" eb="66">
      <t>ケンサ</t>
    </rPh>
    <rPh sb="66" eb="67">
      <t>トウ</t>
    </rPh>
    <rPh sb="71" eb="73">
      <t>ケンタイ</t>
    </rPh>
    <rPh sb="73" eb="75">
      <t>サイシュ</t>
    </rPh>
    <rPh sb="76" eb="78">
      <t>ヒツヨウ</t>
    </rPh>
    <phoneticPr fontId="1"/>
  </si>
  <si>
    <t>検査・画像診断データ等の
マスキング提供</t>
    <rPh sb="0" eb="2">
      <t>ケンサ</t>
    </rPh>
    <rPh sb="3" eb="7">
      <t>ガゾウシンダン</t>
    </rPh>
    <rPh sb="10" eb="11">
      <t>トウ</t>
    </rPh>
    <rPh sb="18" eb="20">
      <t>テイキョウ</t>
    </rPh>
    <phoneticPr fontId="1"/>
  </si>
  <si>
    <t>CT画像やMRI画像、心電図検査データなどについて、個人情報をマスキングし依頼者に提供する場合に算定すること。なお、データ提供の際に使用するCD-Rなどの記録メディアの費用は、別途依頼者に請求する。</t>
    <rPh sb="2" eb="4">
      <t>ガゾウ</t>
    </rPh>
    <rPh sb="8" eb="10">
      <t>ガゾウ</t>
    </rPh>
    <rPh sb="11" eb="16">
      <t>シンデンズケンサ</t>
    </rPh>
    <rPh sb="26" eb="30">
      <t>コジンジョウホウ</t>
    </rPh>
    <rPh sb="37" eb="40">
      <t>イライシャ</t>
    </rPh>
    <rPh sb="41" eb="43">
      <t>テイキョウ</t>
    </rPh>
    <rPh sb="45" eb="47">
      <t>バアイ</t>
    </rPh>
    <rPh sb="48" eb="50">
      <t>サンテイ</t>
    </rPh>
    <rPh sb="61" eb="63">
      <t>テイキョウ</t>
    </rPh>
    <rPh sb="64" eb="65">
      <t>サイ</t>
    </rPh>
    <rPh sb="66" eb="68">
      <t>シヨウ</t>
    </rPh>
    <rPh sb="77" eb="79">
      <t>キロク</t>
    </rPh>
    <rPh sb="84" eb="86">
      <t>ヒヨウ</t>
    </rPh>
    <rPh sb="88" eb="90">
      <t>ベット</t>
    </rPh>
    <rPh sb="90" eb="93">
      <t>イライシャ</t>
    </rPh>
    <rPh sb="94" eb="96">
      <t>セイキュウ</t>
    </rPh>
    <phoneticPr fontId="1"/>
  </si>
  <si>
    <t>試験の開発相について算定すること。なお、試験が異なる相にまたがる場合には、ポイントが高くなるように算定すること。</t>
    <rPh sb="0" eb="2">
      <t>シケン</t>
    </rPh>
    <rPh sb="3" eb="5">
      <t>カイハツ</t>
    </rPh>
    <rPh sb="5" eb="6">
      <t>ソウ</t>
    </rPh>
    <rPh sb="10" eb="12">
      <t>サンテイ</t>
    </rPh>
    <rPh sb="20" eb="22">
      <t>シケン</t>
    </rPh>
    <rPh sb="23" eb="24">
      <t>コト</t>
    </rPh>
    <rPh sb="26" eb="27">
      <t>ソウ</t>
    </rPh>
    <rPh sb="32" eb="34">
      <t>バアイ</t>
    </rPh>
    <rPh sb="42" eb="43">
      <t>タカ</t>
    </rPh>
    <rPh sb="49" eb="51">
      <t>サンテイ</t>
    </rPh>
    <phoneticPr fontId="1"/>
  </si>
  <si>
    <t>試験への参加実施同意とは別に、被験者から同意取得する付随研究（検体バンキングなど）を予定している場合に算定すること。</t>
    <phoneticPr fontId="1"/>
  </si>
  <si>
    <t>日本を含めた複数の国で同一のプロトコルにより同時開発する国際共同試験の場合に算定すること。また、日本単独で実施する試験であっても、依頼者が国外に所在する場合は、「依頼者が国外に所在」として算定すること。なお、ここで言う「依頼者」とは、本来のスポンサーを意味し、治験国内管理人が設置されている場合や日本国内に現地法人があるグローバル企業が依頼者の場合も、「依頼者が国外に所在」として取り扱うこと。</t>
    <phoneticPr fontId="1"/>
  </si>
  <si>
    <t>試験の盲検性に関する試験デザインについて算定すること。なお、試験の実施時期により盲検性におけるデザインが混在する場合には、ポイント数が高くなるように算定すること。ただし、経費の算出を試験の期間毎に分割する場合を除く。</t>
    <phoneticPr fontId="1"/>
  </si>
  <si>
    <t>評価の対象である被験製品の製造承認状況について算定すること。なお、製造販売後臨床試験の場合は、当該要素を算定しない。</t>
    <rPh sb="10" eb="12">
      <t>セイヒン</t>
    </rPh>
    <phoneticPr fontId="1"/>
  </si>
  <si>
    <t>対照となる治療群に対照製品（プラセボを含む）を使用する場合に算定すること。</t>
    <rPh sb="9" eb="11">
      <t>タイショウ</t>
    </rPh>
    <rPh sb="11" eb="13">
      <t>セイヒン</t>
    </rPh>
    <rPh sb="19" eb="20">
      <t>フク</t>
    </rPh>
    <phoneticPr fontId="1"/>
  </si>
  <si>
    <t>対照となる治療群に対照製品（プラセボを含む）を使用する場合に算定すること。</t>
    <rPh sb="0" eb="2">
      <t>タイショウ</t>
    </rPh>
    <rPh sb="5" eb="7">
      <t>チリョウ</t>
    </rPh>
    <rPh sb="7" eb="8">
      <t>グン</t>
    </rPh>
    <rPh sb="9" eb="11">
      <t>タイショウ</t>
    </rPh>
    <rPh sb="11" eb="13">
      <t>セイヒン</t>
    </rPh>
    <rPh sb="19" eb="20">
      <t>フク</t>
    </rPh>
    <rPh sb="23" eb="25">
      <t>シヨウ</t>
    </rPh>
    <rPh sb="27" eb="29">
      <t>バアイ</t>
    </rPh>
    <rPh sb="30" eb="32">
      <t>サンテイ</t>
    </rPh>
    <phoneticPr fontId="1"/>
  </si>
  <si>
    <t>二重盲検試験において、非盲検担当者の設置が規定されている場合に算定すること。</t>
    <rPh sb="0" eb="2">
      <t>ニジュウ</t>
    </rPh>
    <rPh sb="2" eb="4">
      <t>モウケン</t>
    </rPh>
    <rPh sb="4" eb="6">
      <t>シケン</t>
    </rPh>
    <rPh sb="11" eb="12">
      <t>ヒ</t>
    </rPh>
    <rPh sb="12" eb="14">
      <t>モウケン</t>
    </rPh>
    <rPh sb="14" eb="17">
      <t>タントウシャ</t>
    </rPh>
    <rPh sb="18" eb="20">
      <t>セッチ</t>
    </rPh>
    <rPh sb="21" eb="23">
      <t>キテイ</t>
    </rPh>
    <rPh sb="28" eb="30">
      <t>バアイ</t>
    </rPh>
    <rPh sb="31" eb="33">
      <t>サンテイ</t>
    </rPh>
    <phoneticPr fontId="1"/>
  </si>
  <si>
    <t>個々の被験者における治験製品（治験製品に準じて依頼者から提供される再生医療等製品・治験製品と同等に管理を求められる再生医療等製品などを含む）を投与する期間を算定すること。なお、投与期間が固定されていない場合には、想定される平均的な投与期間を算定することで構わない。ただし、実際の投与期間が著しく想定を超えた場合には、試験終了時までに追加算定すること。また、投与期間が長期に渡る場合には、期間を分割して算定しても構わない。</t>
    <phoneticPr fontId="1"/>
  </si>
  <si>
    <t>出庫回数</t>
    <phoneticPr fontId="1"/>
  </si>
  <si>
    <t>治験製品（または治験製品に準じて依頼者から提供される薬剤）を保管場所から出庫する回数について算定すること。なお、投与期間が固定されておらず出庫する回数がカウントできない場合には、想定される平均的な投与期間から出庫回数を算定することで構わない。ただし、実際の投与期間が著しく想定を超えた場合には、試験終了時までに追加算定すること。また、投与期間が長期に渡る場合には、期間を分割して算定しても構わない。</t>
    <rPh sb="2" eb="4">
      <t>セイヒン</t>
    </rPh>
    <rPh sb="10" eb="12">
      <t>セイヒン</t>
    </rPh>
    <rPh sb="30" eb="32">
      <t>ホカン</t>
    </rPh>
    <rPh sb="32" eb="34">
      <t>バショ</t>
    </rPh>
    <rPh sb="56" eb="58">
      <t>トウヨ</t>
    </rPh>
    <rPh sb="98" eb="100">
      <t>トウヨ</t>
    </rPh>
    <rPh sb="104" eb="106">
      <t>シュッコ</t>
    </rPh>
    <rPh sb="106" eb="108">
      <t>カイスウ</t>
    </rPh>
    <phoneticPr fontId="1"/>
  </si>
  <si>
    <t>治験製品（または治験製品に準じた管理が必要な依頼者から提供される再生医療等製品や薬剤）について溶解・希釈等の調製を行う場合に算定すること。</t>
    <rPh sb="0" eb="2">
      <t>チケン</t>
    </rPh>
    <rPh sb="2" eb="4">
      <t>セイヒン</t>
    </rPh>
    <rPh sb="10" eb="12">
      <t>セイヒン</t>
    </rPh>
    <rPh sb="16" eb="18">
      <t>カンリ</t>
    </rPh>
    <rPh sb="19" eb="21">
      <t>ヒツヨウ</t>
    </rPh>
    <rPh sb="32" eb="36">
      <t>サイセイイリョウ</t>
    </rPh>
    <rPh sb="36" eb="39">
      <t>トウセイヒン</t>
    </rPh>
    <rPh sb="47" eb="49">
      <t>ヨウカイ</t>
    </rPh>
    <rPh sb="50" eb="52">
      <t>キシャク</t>
    </rPh>
    <rPh sb="52" eb="53">
      <t>トウ</t>
    </rPh>
    <rPh sb="54" eb="56">
      <t>チョウセイ</t>
    </rPh>
    <rPh sb="57" eb="58">
      <t>オコナ</t>
    </rPh>
    <rPh sb="59" eb="61">
      <t>バアイ</t>
    </rPh>
    <rPh sb="62" eb="64">
      <t>サンテイ</t>
    </rPh>
    <phoneticPr fontId="1"/>
  </si>
  <si>
    <t>保管方法が異なる治験製品（または治験製品に準じた管理が必要な依頼者から提供される再生医療等製品や薬剤など）がある場合には、ポイント数が高くなるよう算定すること。また、室温保管が規定されている治験薬製品を恒温槽や冷蔵庫にて保管する場合は、「冷蔵庫又は恒温槽」として算定すること。</t>
    <rPh sb="0" eb="2">
      <t>ホカン</t>
    </rPh>
    <rPh sb="2" eb="4">
      <t>ホウホウ</t>
    </rPh>
    <rPh sb="5" eb="6">
      <t>コト</t>
    </rPh>
    <rPh sb="56" eb="58">
      <t>バアイ</t>
    </rPh>
    <rPh sb="65" eb="66">
      <t>スウ</t>
    </rPh>
    <rPh sb="67" eb="68">
      <t>タカ</t>
    </rPh>
    <rPh sb="73" eb="75">
      <t>サンテイ</t>
    </rPh>
    <rPh sb="83" eb="85">
      <t>シツオン</t>
    </rPh>
    <rPh sb="85" eb="87">
      <t>ホカン</t>
    </rPh>
    <rPh sb="88" eb="90">
      <t>キテイ</t>
    </rPh>
    <rPh sb="95" eb="98">
      <t>チケンヤク</t>
    </rPh>
    <rPh sb="101" eb="104">
      <t>コウオンソウ</t>
    </rPh>
    <rPh sb="105" eb="108">
      <t>レイゾウコ</t>
    </rPh>
    <rPh sb="110" eb="112">
      <t>ホカン</t>
    </rPh>
    <rPh sb="114" eb="116">
      <t>バアイ</t>
    </rPh>
    <rPh sb="119" eb="122">
      <t>レイゾウコ</t>
    </rPh>
    <rPh sb="122" eb="123">
      <t>マタ</t>
    </rPh>
    <rPh sb="124" eb="127">
      <t>コウオンソウ</t>
    </rPh>
    <rPh sb="131" eb="133">
      <t>サンテイ</t>
    </rPh>
    <phoneticPr fontId="1"/>
  </si>
  <si>
    <t>保管場所について算定すること。なお、保管方法が異なる治験製品（または治験製品に準じた管理が必要な依頼者から提供される再生医療等製品や薬剤など）がある場合には、ポイント数が高くなるよう算定すること。</t>
    <rPh sb="0" eb="2">
      <t>ホカン</t>
    </rPh>
    <rPh sb="2" eb="4">
      <t>バショ</t>
    </rPh>
    <rPh sb="8" eb="10">
      <t>サンテイ</t>
    </rPh>
    <rPh sb="18" eb="20">
      <t>ホカン</t>
    </rPh>
    <rPh sb="20" eb="22">
      <t>ホウホウ</t>
    </rPh>
    <rPh sb="23" eb="24">
      <t>コト</t>
    </rPh>
    <rPh sb="74" eb="76">
      <t>バアイ</t>
    </rPh>
    <rPh sb="83" eb="84">
      <t>スウ</t>
    </rPh>
    <rPh sb="85" eb="86">
      <t>タカ</t>
    </rPh>
    <rPh sb="91" eb="93">
      <t>サンテイ</t>
    </rPh>
    <phoneticPr fontId="1"/>
  </si>
  <si>
    <t>治験製品（または治験製品に準じた管理が必要な依頼者から提供される再生医療等製品や薬剤など）が「遺伝子組換え生物等の使用等の規制による生物の多様性の確保に関する法律（通称：カルタヘナ法）」の規制対象となる場合に、規制要件について算定すること。</t>
    <rPh sb="0" eb="2">
      <t>チケン</t>
    </rPh>
    <rPh sb="2" eb="4">
      <t>セイヒン</t>
    </rPh>
    <rPh sb="47" eb="50">
      <t>イデンシ</t>
    </rPh>
    <rPh sb="50" eb="52">
      <t>クミカ</t>
    </rPh>
    <rPh sb="53" eb="56">
      <t>セイブツナド</t>
    </rPh>
    <rPh sb="57" eb="60">
      <t>シヨウナド</t>
    </rPh>
    <rPh sb="61" eb="63">
      <t>キセイ</t>
    </rPh>
    <rPh sb="66" eb="68">
      <t>セイブツ</t>
    </rPh>
    <rPh sb="69" eb="72">
      <t>タヨウセイ</t>
    </rPh>
    <rPh sb="73" eb="75">
      <t>カクホ</t>
    </rPh>
    <rPh sb="76" eb="77">
      <t>カン</t>
    </rPh>
    <rPh sb="79" eb="81">
      <t>ホウリツ</t>
    </rPh>
    <rPh sb="82" eb="84">
      <t>ツウショウ</t>
    </rPh>
    <rPh sb="90" eb="91">
      <t>ホウ</t>
    </rPh>
    <rPh sb="94" eb="96">
      <t>キセイ</t>
    </rPh>
    <rPh sb="96" eb="98">
      <t>タイショウ</t>
    </rPh>
    <rPh sb="101" eb="103">
      <t>バアイ</t>
    </rPh>
    <rPh sb="105" eb="107">
      <t>キセイ</t>
    </rPh>
    <rPh sb="107" eb="109">
      <t>ヨウケン</t>
    </rPh>
    <rPh sb="113" eb="115">
      <t>サンテイ</t>
    </rPh>
    <phoneticPr fontId="1"/>
  </si>
  <si>
    <t>治験製品（または治験製品に準じた管理が必要な依頼者から提供される再生医療等製品や薬剤など）の廃棄に際して、滅菌処理等が必要な場合に算定すること。</t>
    <rPh sb="46" eb="48">
      <t>ハイキ</t>
    </rPh>
    <rPh sb="49" eb="50">
      <t>サイ</t>
    </rPh>
    <rPh sb="53" eb="55">
      <t>メッキン</t>
    </rPh>
    <rPh sb="55" eb="57">
      <t>ショリ</t>
    </rPh>
    <rPh sb="57" eb="58">
      <t>トウ</t>
    </rPh>
    <rPh sb="59" eb="61">
      <t>ヒツヨウ</t>
    </rPh>
    <rPh sb="62" eb="64">
      <t>バアイ</t>
    </rPh>
    <rPh sb="65" eb="67">
      <t>サンテイ</t>
    </rPh>
    <phoneticPr fontId="1"/>
  </si>
  <si>
    <t>治験製品（または治験製品に準じた管理が必要な依頼者から提供される再生医療等製品や薬剤など）について、使用済みの容器を回収し、モニターの確認が済むまで保管する必要がある場合に算定すること。</t>
    <rPh sb="50" eb="52">
      <t>シヨウ</t>
    </rPh>
    <rPh sb="52" eb="53">
      <t>ズ</t>
    </rPh>
    <rPh sb="55" eb="57">
      <t>ヨウキ</t>
    </rPh>
    <rPh sb="58" eb="60">
      <t>カイシュウ</t>
    </rPh>
    <rPh sb="67" eb="69">
      <t>カクニン</t>
    </rPh>
    <rPh sb="70" eb="71">
      <t>ス</t>
    </rPh>
    <rPh sb="74" eb="76">
      <t>ホカン</t>
    </rPh>
    <rPh sb="78" eb="80">
      <t>ヒツヨウ</t>
    </rPh>
    <rPh sb="83" eb="85">
      <t>バアイ</t>
    </rPh>
    <rPh sb="86" eb="88">
      <t>サンテイ</t>
    </rPh>
    <phoneticPr fontId="1"/>
  </si>
  <si>
    <t>治験製品（被験製品または対照製品）以外に治験製品に準じた管理が必要な再生医療等製品や薬剤などが依頼者から提供される場合に、当該再生医療等製品や薬剤などの種類をカウントし算定すること。</t>
    <rPh sb="0" eb="2">
      <t>チケン</t>
    </rPh>
    <rPh sb="2" eb="4">
      <t>セイヒン</t>
    </rPh>
    <rPh sb="5" eb="6">
      <t>ヒ</t>
    </rPh>
    <rPh sb="6" eb="7">
      <t>ケン</t>
    </rPh>
    <rPh sb="7" eb="9">
      <t>セイヒン</t>
    </rPh>
    <rPh sb="12" eb="14">
      <t>タイショウ</t>
    </rPh>
    <rPh sb="14" eb="16">
      <t>セイヒン</t>
    </rPh>
    <rPh sb="17" eb="19">
      <t>イガイ</t>
    </rPh>
    <rPh sb="47" eb="50">
      <t>イライシャ</t>
    </rPh>
    <rPh sb="52" eb="54">
      <t>テイキョウ</t>
    </rPh>
    <rPh sb="57" eb="59">
      <t>バアイ</t>
    </rPh>
    <rPh sb="61" eb="63">
      <t>トウガイ</t>
    </rPh>
    <rPh sb="76" eb="78">
      <t>シュルイ</t>
    </rPh>
    <rPh sb="84" eb="86">
      <t>サンテイ</t>
    </rPh>
    <phoneticPr fontId="1"/>
  </si>
  <si>
    <t>責任医師及び分担医師の合計人数を算定すること。なお、実施中に分担医師が追加され、要素Ｍに変更が必要になった場合は、適宜追加算定すること。</t>
    <phoneticPr fontId="1"/>
  </si>
  <si>
    <t>治験製品管理経費　ポイント算出表（再生医療等製品）</t>
    <rPh sb="0" eb="2">
      <t>チケン</t>
    </rPh>
    <rPh sb="2" eb="4">
      <t>セイヒン</t>
    </rPh>
    <phoneticPr fontId="4"/>
  </si>
  <si>
    <t>対照製品の使用</t>
    <rPh sb="0" eb="2">
      <t>タイショウ</t>
    </rPh>
    <rPh sb="2" eb="4">
      <t>セイヒン</t>
    </rPh>
    <rPh sb="5" eb="7">
      <t>シヨウ</t>
    </rPh>
    <phoneticPr fontId="1"/>
  </si>
  <si>
    <t>カルタヘナ法の規制要件</t>
    <rPh sb="5" eb="6">
      <t>ホウ</t>
    </rPh>
    <rPh sb="7" eb="9">
      <t>キセイ</t>
    </rPh>
    <rPh sb="9" eb="11">
      <t>ヨウケン</t>
    </rPh>
    <phoneticPr fontId="1"/>
  </si>
  <si>
    <t>カルタヘナ法の規制要件</t>
    <rPh sb="5" eb="6">
      <t>ホウ</t>
    </rPh>
    <rPh sb="7" eb="9">
      <t>キセイ</t>
    </rPh>
    <rPh sb="9" eb="11">
      <t>ヨウケン</t>
    </rPh>
    <phoneticPr fontId="4"/>
  </si>
  <si>
    <t>×月数（治験製品の保存・管理)：</t>
    <rPh sb="1" eb="2">
      <t>ツキ</t>
    </rPh>
    <rPh sb="4" eb="6">
      <t>チケン</t>
    </rPh>
    <rPh sb="6" eb="8">
      <t>セイヒン</t>
    </rPh>
    <rPh sb="9" eb="11">
      <t>ホゾン</t>
    </rPh>
    <rPh sb="12" eb="14">
      <t>カンリ</t>
    </rPh>
    <phoneticPr fontId="1"/>
  </si>
  <si>
    <t>治験製品管理期間
（1か月単位）</t>
    <rPh sb="2" eb="4">
      <t>セイヒン</t>
    </rPh>
    <rPh sb="4" eb="6">
      <t>カンリ</t>
    </rPh>
    <rPh sb="6" eb="8">
      <t>キカン</t>
    </rPh>
    <rPh sb="12" eb="13">
      <t>ゲツ</t>
    </rPh>
    <rPh sb="13" eb="15">
      <t>タンイ</t>
    </rPh>
    <phoneticPr fontId="1"/>
  </si>
  <si>
    <t>侵襲的機能検査及び
画像診断項目数</t>
    <rPh sb="14" eb="16">
      <t>コウモク</t>
    </rPh>
    <phoneticPr fontId="4"/>
  </si>
  <si>
    <t>併用療法</t>
    <rPh sb="0" eb="2">
      <t>ヘイヨウ</t>
    </rPh>
    <rPh sb="2" eb="4">
      <t>リョウホウ</t>
    </rPh>
    <phoneticPr fontId="1"/>
  </si>
  <si>
    <t>廃棄処理</t>
    <rPh sb="0" eb="2">
      <t>ハイキ</t>
    </rPh>
    <rPh sb="2" eb="4">
      <t>ショリ</t>
    </rPh>
    <phoneticPr fontId="1"/>
  </si>
  <si>
    <t>V</t>
    <phoneticPr fontId="1"/>
  </si>
  <si>
    <t>契約が締結した月（ＩＲＢ審議日）から契約が終了した月までの期間。なお、治験期間が延長された場合には、延期部分について算定し、契約変更等の手続きをとること。</t>
    <rPh sb="0" eb="2">
      <t>ケイヤク</t>
    </rPh>
    <rPh sb="3" eb="5">
      <t>テイケツ</t>
    </rPh>
    <rPh sb="7" eb="8">
      <t>ツキ</t>
    </rPh>
    <rPh sb="12" eb="14">
      <t>シンギ</t>
    </rPh>
    <rPh sb="14" eb="15">
      <t>ヒ</t>
    </rPh>
    <rPh sb="18" eb="20">
      <t>ケイヤク</t>
    </rPh>
    <rPh sb="21" eb="23">
      <t>シュウリョウ</t>
    </rPh>
    <rPh sb="25" eb="26">
      <t>ツキ</t>
    </rPh>
    <rPh sb="29" eb="31">
      <t>キカン</t>
    </rPh>
    <rPh sb="35" eb="37">
      <t>チケン</t>
    </rPh>
    <rPh sb="37" eb="39">
      <t>キカン</t>
    </rPh>
    <rPh sb="40" eb="42">
      <t>エンチョウ</t>
    </rPh>
    <rPh sb="45" eb="47">
      <t>バアイ</t>
    </rPh>
    <rPh sb="50" eb="52">
      <t>エンキ</t>
    </rPh>
    <rPh sb="52" eb="54">
      <t>ブブン</t>
    </rPh>
    <rPh sb="58" eb="60">
      <t>サンテイ</t>
    </rPh>
    <rPh sb="62" eb="64">
      <t>ケイヤク</t>
    </rPh>
    <rPh sb="64" eb="66">
      <t>ヘンコウ</t>
    </rPh>
    <rPh sb="66" eb="67">
      <t>トウ</t>
    </rPh>
    <rPh sb="68" eb="70">
      <t>テツヅ</t>
    </rPh>
    <phoneticPr fontId="1"/>
  </si>
  <si>
    <t>治験期間</t>
    <rPh sb="0" eb="2">
      <t>チケン</t>
    </rPh>
    <phoneticPr fontId="4"/>
  </si>
  <si>
    <t>被験者における治験期間（同意取得（スクリーニング検査）から最終来院日までの期間を算定すること。</t>
    <rPh sb="0" eb="3">
      <t>ヒケンシャ</t>
    </rPh>
    <rPh sb="9" eb="11">
      <t>キカン</t>
    </rPh>
    <rPh sb="12" eb="14">
      <t>ドウイ</t>
    </rPh>
    <rPh sb="14" eb="16">
      <t>シュトク</t>
    </rPh>
    <rPh sb="24" eb="26">
      <t>ケンサ</t>
    </rPh>
    <rPh sb="29" eb="31">
      <t>サイシュウ</t>
    </rPh>
    <rPh sb="31" eb="33">
      <t>ライイン</t>
    </rPh>
    <rPh sb="33" eb="34">
      <t>ビ</t>
    </rPh>
    <phoneticPr fontId="1"/>
  </si>
  <si>
    <t>治験課題名</t>
    <rPh sb="0" eb="2">
      <t>チケン</t>
    </rPh>
    <phoneticPr fontId="1"/>
  </si>
  <si>
    <t>診療科責任者</t>
    <rPh sb="0" eb="3">
      <t>シンリョウカ</t>
    </rPh>
    <rPh sb="3" eb="6">
      <t>セキニンシャ</t>
    </rPh>
    <phoneticPr fontId="1"/>
  </si>
  <si>
    <t>治験責任医師</t>
    <rPh sb="0" eb="2">
      <t>チケン</t>
    </rPh>
    <rPh sb="2" eb="4">
      <t>セキニン</t>
    </rPh>
    <rPh sb="4" eb="6">
      <t>イシ</t>
    </rPh>
    <phoneticPr fontId="1"/>
  </si>
  <si>
    <t>治験の研究経費ポイント数</t>
    <rPh sb="0" eb="2">
      <t>チケン</t>
    </rPh>
    <rPh sb="3" eb="5">
      <t>ケンキュウ</t>
    </rPh>
    <rPh sb="5" eb="7">
      <t>ケイヒ</t>
    </rPh>
    <rPh sb="11" eb="12">
      <t>スウ</t>
    </rPh>
    <phoneticPr fontId="1"/>
  </si>
  <si>
    <t>治験製品等の管理経費ポイント数</t>
    <rPh sb="0" eb="2">
      <t>チケン</t>
    </rPh>
    <rPh sb="2" eb="4">
      <t>セイヒン</t>
    </rPh>
    <rPh sb="4" eb="5">
      <t>トウ</t>
    </rPh>
    <rPh sb="6" eb="8">
      <t>カンリ</t>
    </rPh>
    <rPh sb="8" eb="10">
      <t>ケイヒ</t>
    </rPh>
    <rPh sb="14" eb="15">
      <t>スウ</t>
    </rPh>
    <phoneticPr fontId="1"/>
  </si>
  <si>
    <r>
      <t xml:space="preserve">順天堂大学医学部附属
</t>
    </r>
    <r>
      <rPr>
        <sz val="16"/>
        <rFont val="ＭＳ Ｐゴシック"/>
        <family val="3"/>
        <charset val="128"/>
        <scheme val="minor"/>
      </rPr>
      <t>静岡病院　院　長　殿</t>
    </r>
    <rPh sb="0" eb="3">
      <t>ジュンテンドウ</t>
    </rPh>
    <rPh sb="3" eb="10">
      <t>ダイガクイガクブフゾク</t>
    </rPh>
    <rPh sb="11" eb="13">
      <t>シズオカ</t>
    </rPh>
    <rPh sb="13" eb="15">
      <t>ビョウイン</t>
    </rPh>
    <rPh sb="16" eb="17">
      <t>イン</t>
    </rPh>
    <rPh sb="18" eb="19">
      <t>チョウ</t>
    </rPh>
    <rPh sb="20" eb="21">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</si>
</sst>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2"/>
      <charset val="128"/>
      <scheme val="minor"/>
    </font>
    <font>
      <sz val="11"/>
      <name val="HG明朝E"/>
      <family val="1"/>
      <charset val="128"/>
    </font>
    <font>
      <sz val="10"/>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2" fillId="0" borderId="0"/>
  </cellStyleXfs>
  <cellXfs count="185">
    <xf numFmtId="0" fontId="0" fillId="0" borderId="0" xfId="0">
      <alignment vertical="center"/>
    </xf>
    <xf numFmtId="0" fontId="3" fillId="0" borderId="0" xfId="1" applyFont="1" applyAlignment="1">
      <alignment horizontal="center" vertical="center"/>
    </xf>
    <xf numFmtId="0" fontId="2" fillId="0" borderId="0" xfId="1" applyAlignment="1">
      <alignment horizontal="center" vertical="center"/>
    </xf>
    <xf numFmtId="0" fontId="5" fillId="0" borderId="1" xfId="1" applyFont="1" applyBorder="1" applyAlignment="1">
      <alignment horizontal="left" vertical="center" wrapText="1"/>
    </xf>
    <xf numFmtId="0" fontId="6" fillId="0" borderId="9" xfId="1" applyFont="1" applyBorder="1" applyAlignment="1">
      <alignment horizontal="center" vertical="center" textRotation="255"/>
    </xf>
    <xf numFmtId="0" fontId="2" fillId="0" borderId="0" xfId="1" applyAlignment="1">
      <alignment horizontal="left" vertical="center"/>
    </xf>
    <xf numFmtId="0" fontId="2" fillId="0" borderId="1" xfId="1" applyBorder="1" applyAlignment="1">
      <alignment horizontal="right" vertical="center"/>
    </xf>
    <xf numFmtId="0" fontId="9" fillId="0" borderId="0" xfId="0" applyFont="1">
      <alignment vertical="center"/>
    </xf>
    <xf numFmtId="0" fontId="8" fillId="0" borderId="0" xfId="0" applyFont="1">
      <alignment vertical="center"/>
    </xf>
    <xf numFmtId="0" fontId="9" fillId="0" borderId="0" xfId="0" applyFont="1" applyAlignment="1">
      <alignment vertical="top"/>
    </xf>
    <xf numFmtId="0" fontId="8" fillId="0" borderId="0" xfId="0" applyFont="1" applyAlignment="1">
      <alignment horizontal="center" vertical="center"/>
    </xf>
    <xf numFmtId="0" fontId="2" fillId="4" borderId="3" xfId="1" applyFill="1" applyBorder="1" applyAlignment="1">
      <alignment horizontal="center" vertical="center"/>
    </xf>
    <xf numFmtId="0" fontId="2" fillId="0" borderId="4" xfId="1" applyBorder="1" applyAlignment="1">
      <alignment horizontal="center" vertical="center" wrapText="1"/>
    </xf>
    <xf numFmtId="0" fontId="2" fillId="2" borderId="2" xfId="1" applyFill="1" applyBorder="1" applyAlignment="1">
      <alignment horizontal="right" vertical="center"/>
    </xf>
    <xf numFmtId="0" fontId="2" fillId="2" borderId="2" xfId="1" applyFill="1" applyBorder="1" applyAlignment="1">
      <alignment horizontal="left" vertical="center"/>
    </xf>
    <xf numFmtId="0" fontId="2" fillId="2" borderId="5" xfId="1" applyFill="1" applyBorder="1" applyAlignment="1">
      <alignment horizontal="center" vertical="center"/>
    </xf>
    <xf numFmtId="0" fontId="2" fillId="0" borderId="2" xfId="1" applyBorder="1" applyAlignment="1">
      <alignment horizontal="right" vertical="center"/>
    </xf>
    <xf numFmtId="0" fontId="8" fillId="0" borderId="2" xfId="0" applyFont="1" applyBorder="1">
      <alignment vertical="center"/>
    </xf>
    <xf numFmtId="0" fontId="2" fillId="0" borderId="2" xfId="1" applyBorder="1" applyAlignment="1">
      <alignment horizontal="left" vertical="center"/>
    </xf>
    <xf numFmtId="0" fontId="5" fillId="0" borderId="0" xfId="1" applyFont="1" applyAlignment="1">
      <alignment horizontal="left" vertical="center"/>
    </xf>
    <xf numFmtId="0" fontId="2" fillId="0" borderId="0" xfId="1" applyAlignment="1">
      <alignment horizontal="right" vertical="center"/>
    </xf>
    <xf numFmtId="0" fontId="2" fillId="3" borderId="0" xfId="1" applyFill="1" applyAlignment="1" applyProtection="1">
      <alignment horizontal="center" vertical="center"/>
      <protection locked="0"/>
    </xf>
    <xf numFmtId="0" fontId="2" fillId="4" borderId="0" xfId="1" applyFill="1" applyAlignment="1">
      <alignment horizontal="center" vertical="center"/>
    </xf>
    <xf numFmtId="0" fontId="2" fillId="0" borderId="0" xfId="1" applyAlignment="1" applyProtection="1">
      <alignment horizontal="center" vertical="center"/>
      <protection locked="0"/>
    </xf>
    <xf numFmtId="0" fontId="9" fillId="0" borderId="0" xfId="0" applyFont="1" applyAlignment="1">
      <alignment horizontal="center" vertical="center"/>
    </xf>
    <xf numFmtId="0" fontId="2" fillId="2" borderId="2" xfId="1" applyFill="1" applyBorder="1" applyAlignment="1">
      <alignment horizontal="center" vertical="center"/>
    </xf>
    <xf numFmtId="0" fontId="9" fillId="0" borderId="0" xfId="0" applyFont="1" applyAlignment="1">
      <alignment wrapText="1"/>
    </xf>
    <xf numFmtId="0" fontId="2" fillId="0" borderId="3" xfId="1" applyBorder="1" applyAlignment="1">
      <alignment vertical="center" wrapText="1"/>
    </xf>
    <xf numFmtId="0" fontId="7" fillId="0" borderId="3" xfId="1" applyFont="1" applyBorder="1" applyAlignment="1">
      <alignment vertical="center" wrapText="1"/>
    </xf>
    <xf numFmtId="0" fontId="5" fillId="0" borderId="3" xfId="1" applyFont="1" applyBorder="1" applyAlignment="1">
      <alignment vertical="center" wrapText="1"/>
    </xf>
    <xf numFmtId="0" fontId="2" fillId="5" borderId="15" xfId="1" applyFill="1" applyBorder="1" applyAlignment="1" applyProtection="1">
      <alignment horizontal="center" vertical="center" wrapText="1"/>
      <protection locked="0"/>
    </xf>
    <xf numFmtId="0" fontId="2" fillId="0" borderId="18" xfId="1" applyBorder="1" applyAlignment="1">
      <alignment horizontal="center" vertical="center" wrapText="1"/>
    </xf>
    <xf numFmtId="0" fontId="2" fillId="4" borderId="15" xfId="1" applyFill="1" applyBorder="1" applyAlignment="1">
      <alignment horizontal="center" vertical="center" wrapText="1"/>
    </xf>
    <xf numFmtId="0" fontId="2" fillId="2" borderId="18" xfId="1" applyFill="1" applyBorder="1" applyAlignment="1">
      <alignment horizontal="center" vertical="center"/>
    </xf>
    <xf numFmtId="0" fontId="2" fillId="2" borderId="18" xfId="1" applyFill="1" applyBorder="1" applyAlignment="1">
      <alignment horizontal="left" vertical="center"/>
    </xf>
    <xf numFmtId="0" fontId="6" fillId="5" borderId="15" xfId="1" applyFont="1" applyFill="1" applyBorder="1" applyAlignment="1" applyProtection="1">
      <alignment horizontal="center" vertical="center" wrapText="1"/>
      <protection locked="0"/>
    </xf>
    <xf numFmtId="0" fontId="2" fillId="5" borderId="2" xfId="1" applyFill="1" applyBorder="1" applyAlignment="1" applyProtection="1">
      <alignment vertical="center"/>
      <protection locked="0"/>
    </xf>
    <xf numFmtId="0" fontId="10" fillId="0" borderId="3" xfId="0" applyFont="1" applyBorder="1" applyAlignment="1">
      <alignment vertical="center" wrapText="1"/>
    </xf>
    <xf numFmtId="0" fontId="11" fillId="0" borderId="3" xfId="0" applyFont="1" applyBorder="1" applyAlignment="1">
      <alignment vertical="center" wrapText="1"/>
    </xf>
    <xf numFmtId="0" fontId="2" fillId="4" borderId="15" xfId="1" applyFill="1" applyBorder="1" applyAlignment="1" applyProtection="1">
      <alignment horizontal="center" vertical="center" wrapText="1"/>
      <protection locked="0"/>
    </xf>
    <xf numFmtId="0" fontId="3" fillId="0" borderId="0" xfId="1" applyFont="1" applyAlignment="1">
      <alignment horizontal="center" vertical="center" wrapText="1"/>
    </xf>
    <xf numFmtId="0" fontId="2" fillId="0" borderId="2"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left" vertical="center" wrapText="1"/>
    </xf>
    <xf numFmtId="0" fontId="2" fillId="0" borderId="1" xfId="1" applyBorder="1" applyAlignment="1">
      <alignment horizontal="center" vertical="center"/>
    </xf>
    <xf numFmtId="0" fontId="2" fillId="0" borderId="3" xfId="1" applyBorder="1" applyAlignment="1">
      <alignment horizontal="center" vertical="center" wrapText="1"/>
    </xf>
    <xf numFmtId="0" fontId="2" fillId="0" borderId="0" xfId="1" applyAlignment="1">
      <alignment horizontal="center" vertical="center" wrapText="1"/>
    </xf>
    <xf numFmtId="0" fontId="2" fillId="5" borderId="2" xfId="1" applyFill="1" applyBorder="1" applyAlignment="1" applyProtection="1">
      <alignment horizontal="center" vertical="center"/>
      <protection locked="0"/>
    </xf>
    <xf numFmtId="0" fontId="9" fillId="0" borderId="2" xfId="0" applyFont="1" applyBorder="1" applyAlignment="1">
      <alignment horizontal="left" vertical="center"/>
    </xf>
    <xf numFmtId="0" fontId="9" fillId="0" borderId="5" xfId="0" applyFont="1" applyBorder="1" applyAlignment="1">
      <alignment horizontal="lef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3" xfId="1" applyBorder="1" applyAlignment="1">
      <alignment horizontal="center" vertical="center"/>
    </xf>
    <xf numFmtId="0" fontId="2" fillId="0" borderId="0" xfId="1" applyAlignment="1">
      <alignment horizontal="left" vertical="center" wrapText="1"/>
    </xf>
    <xf numFmtId="0" fontId="12" fillId="0" borderId="4" xfId="0" applyFont="1" applyBorder="1" applyAlignment="1" applyProtection="1">
      <alignment horizontal="left" vertical="center"/>
      <protection locked="0"/>
    </xf>
    <xf numFmtId="0" fontId="9" fillId="0" borderId="2" xfId="0" applyFont="1" applyBorder="1">
      <alignment vertical="center"/>
    </xf>
    <xf numFmtId="0" fontId="12" fillId="0" borderId="2" xfId="0" applyFont="1" applyBorder="1" applyAlignment="1" applyProtection="1">
      <alignment horizontal="left" vertical="center"/>
      <protection locked="0"/>
    </xf>
    <xf numFmtId="0" fontId="9" fillId="0" borderId="0" xfId="0" applyFont="1" applyAlignment="1">
      <alignment horizontal="left" vertical="center"/>
    </xf>
    <xf numFmtId="0" fontId="12" fillId="0" borderId="4" xfId="0" applyFont="1" applyBorder="1" applyAlignment="1" applyProtection="1">
      <alignment horizontal="left" vertical="center" wrapText="1"/>
      <protection locked="0"/>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left" vertical="center" wrapText="1"/>
      <protection locked="0"/>
    </xf>
    <xf numFmtId="0" fontId="12" fillId="0" borderId="5" xfId="0" applyFont="1" applyBorder="1" applyAlignment="1">
      <alignment horizontal="left" vertical="center"/>
    </xf>
    <xf numFmtId="0" fontId="12" fillId="0" borderId="0" xfId="0" applyFont="1" applyAlignment="1">
      <alignment horizontal="left" vertical="center" wrapText="1"/>
    </xf>
    <xf numFmtId="0" fontId="5" fillId="5" borderId="15" xfId="1" applyFont="1" applyFill="1" applyBorder="1" applyAlignment="1" applyProtection="1">
      <alignment horizontal="center" vertical="center" wrapText="1"/>
      <protection locked="0"/>
    </xf>
    <xf numFmtId="0" fontId="13" fillId="0" borderId="18" xfId="1" applyFont="1" applyBorder="1" applyAlignment="1">
      <alignment horizontal="center" vertical="center" wrapText="1"/>
    </xf>
    <xf numFmtId="0" fontId="8" fillId="0" borderId="0" xfId="0" applyFont="1" applyAlignment="1">
      <alignment vertical="top"/>
    </xf>
    <xf numFmtId="0" fontId="14" fillId="0" borderId="4" xfId="0" applyFont="1" applyBorder="1" applyAlignment="1">
      <alignment horizontal="left" vertical="center"/>
    </xf>
    <xf numFmtId="0" fontId="8" fillId="0" borderId="2" xfId="0" applyFont="1" applyBorder="1" applyAlignment="1">
      <alignment horizontal="left" vertical="center"/>
    </xf>
    <xf numFmtId="0" fontId="14" fillId="0" borderId="2"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8" fillId="0" borderId="5" xfId="0" applyFont="1" applyBorder="1">
      <alignment vertical="center"/>
    </xf>
    <xf numFmtId="0" fontId="14" fillId="0" borderId="0" xfId="0" applyFont="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2" fillId="0" borderId="3" xfId="1" applyBorder="1" applyAlignment="1">
      <alignment horizontal="center" vertical="center" wrapText="1"/>
    </xf>
    <xf numFmtId="0" fontId="2" fillId="2" borderId="16" xfId="1" applyFill="1" applyBorder="1" applyAlignment="1">
      <alignment horizontal="center" vertical="center" wrapText="1"/>
    </xf>
    <xf numFmtId="0" fontId="2" fillId="2" borderId="17" xfId="1" applyFill="1" applyBorder="1" applyAlignment="1">
      <alignment horizontal="center" vertical="center" wrapText="1"/>
    </xf>
    <xf numFmtId="0" fontId="2" fillId="2" borderId="19" xfId="1" applyFill="1" applyBorder="1" applyAlignment="1">
      <alignment horizontal="center" vertical="center" wrapText="1"/>
    </xf>
    <xf numFmtId="0" fontId="2" fillId="2" borderId="20" xfId="1" applyFill="1" applyBorder="1" applyAlignment="1">
      <alignment horizontal="center" vertical="center" wrapText="1"/>
    </xf>
    <xf numFmtId="0" fontId="2" fillId="2" borderId="19" xfId="1" applyFill="1" applyBorder="1" applyAlignment="1">
      <alignment horizontal="center" vertical="center"/>
    </xf>
    <xf numFmtId="0" fontId="2" fillId="2" borderId="20" xfId="1" applyFill="1" applyBorder="1" applyAlignment="1">
      <alignment horizontal="center" vertical="center"/>
    </xf>
    <xf numFmtId="0" fontId="2" fillId="0" borderId="4" xfId="1" applyBorder="1" applyAlignment="1">
      <alignment horizontal="center" vertical="center" wrapText="1"/>
    </xf>
    <xf numFmtId="0" fontId="2" fillId="0" borderId="2" xfId="1" applyBorder="1" applyAlignment="1">
      <alignment horizontal="center" vertical="center" wrapText="1"/>
    </xf>
    <xf numFmtId="0" fontId="2" fillId="0" borderId="5" xfId="1" applyBorder="1" applyAlignment="1">
      <alignment horizontal="center" vertical="center" wrapText="1"/>
    </xf>
    <xf numFmtId="0" fontId="2" fillId="2" borderId="16" xfId="1" applyFill="1" applyBorder="1" applyAlignment="1">
      <alignment horizontal="center" vertical="center"/>
    </xf>
    <xf numFmtId="0" fontId="2" fillId="2" borderId="17" xfId="1" applyFill="1" applyBorder="1" applyAlignment="1">
      <alignment horizontal="center"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5" xfId="0" applyFont="1" applyBorder="1" applyAlignment="1">
      <alignment horizontal="left" vertical="center"/>
    </xf>
    <xf numFmtId="0" fontId="2" fillId="5" borderId="2" xfId="1" applyFill="1" applyBorder="1" applyAlignment="1" applyProtection="1">
      <alignment horizontal="center" vertical="center"/>
      <protection locked="0"/>
    </xf>
    <xf numFmtId="0" fontId="2" fillId="0" borderId="11" xfId="1" applyBorder="1" applyAlignment="1">
      <alignment horizontal="center" vertical="center" wrapText="1"/>
    </xf>
    <xf numFmtId="0" fontId="2" fillId="0" borderId="12" xfId="1" applyBorder="1" applyAlignment="1">
      <alignment horizontal="center" vertical="center" wrapText="1"/>
    </xf>
    <xf numFmtId="0" fontId="2" fillId="0" borderId="6" xfId="1" applyBorder="1" applyAlignment="1">
      <alignment horizontal="center" vertical="center" wrapText="1"/>
    </xf>
    <xf numFmtId="0" fontId="2" fillId="0" borderId="7" xfId="1" applyBorder="1" applyAlignment="1">
      <alignment horizontal="center" vertical="center" wrapText="1"/>
    </xf>
    <xf numFmtId="0" fontId="2" fillId="0" borderId="8" xfId="1" applyBorder="1" applyAlignment="1">
      <alignment horizontal="center" vertical="center" wrapText="1"/>
    </xf>
    <xf numFmtId="0" fontId="2" fillId="0" borderId="9" xfId="1" applyBorder="1" applyAlignment="1">
      <alignment horizontal="center" vertical="center" wrapText="1"/>
    </xf>
    <xf numFmtId="0" fontId="2" fillId="0" borderId="1" xfId="1" applyBorder="1" applyAlignment="1">
      <alignment horizontal="center" vertical="center" wrapText="1"/>
    </xf>
    <xf numFmtId="0" fontId="2" fillId="0" borderId="10" xfId="1" applyBorder="1" applyAlignment="1">
      <alignment horizontal="center" vertical="center" wrapText="1"/>
    </xf>
    <xf numFmtId="0" fontId="2" fillId="2" borderId="21" xfId="1" applyFill="1" applyBorder="1" applyAlignment="1">
      <alignment horizontal="center" vertical="center" wrapText="1"/>
    </xf>
    <xf numFmtId="0" fontId="2" fillId="2" borderId="2" xfId="1" applyFill="1" applyBorder="1" applyAlignment="1">
      <alignment horizontal="center" vertical="center" wrapText="1"/>
    </xf>
    <xf numFmtId="0" fontId="2" fillId="2" borderId="22" xfId="1" applyFill="1" applyBorder="1" applyAlignment="1">
      <alignment horizontal="center" vertical="center" wrapText="1"/>
    </xf>
    <xf numFmtId="0" fontId="5" fillId="0" borderId="3" xfId="1" applyFont="1" applyBorder="1" applyAlignment="1">
      <alignment horizontal="center" vertical="center" wrapText="1"/>
    </xf>
    <xf numFmtId="0" fontId="2" fillId="2" borderId="16" xfId="1" applyFill="1" applyBorder="1" applyAlignment="1">
      <alignment horizontal="left" vertical="center" wrapText="1"/>
    </xf>
    <xf numFmtId="0" fontId="2" fillId="2" borderId="17" xfId="1" applyFill="1" applyBorder="1" applyAlignment="1">
      <alignment horizontal="left" vertical="center" wrapText="1"/>
    </xf>
    <xf numFmtId="0" fontId="2" fillId="2" borderId="4" xfId="1" applyFill="1" applyBorder="1" applyAlignment="1">
      <alignment horizontal="right" vertical="center" wrapText="1"/>
    </xf>
    <xf numFmtId="0" fontId="2" fillId="2" borderId="2" xfId="1" applyFill="1" applyBorder="1" applyAlignment="1">
      <alignment horizontal="right" vertical="center" wrapText="1"/>
    </xf>
    <xf numFmtId="0" fontId="2" fillId="2" borderId="5" xfId="1" applyFill="1" applyBorder="1" applyAlignment="1">
      <alignment horizontal="right" vertical="center" wrapText="1"/>
    </xf>
    <xf numFmtId="0" fontId="2" fillId="2" borderId="4" xfId="1" applyFill="1" applyBorder="1" applyAlignment="1">
      <alignment horizontal="center" vertical="center" wrapText="1"/>
    </xf>
    <xf numFmtId="0" fontId="2" fillId="2" borderId="5" xfId="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2" fillId="0" borderId="1" xfId="1" applyBorder="1" applyAlignment="1">
      <alignment horizontal="center" vertical="center"/>
    </xf>
    <xf numFmtId="0" fontId="2" fillId="0" borderId="13" xfId="1" applyBorder="1" applyAlignment="1">
      <alignment horizontal="center" vertical="center" wrapText="1"/>
    </xf>
    <xf numFmtId="0" fontId="2" fillId="0" borderId="0" xfId="1" applyAlignment="1">
      <alignment horizontal="center" vertical="center" wrapText="1"/>
    </xf>
    <xf numFmtId="0" fontId="2" fillId="0" borderId="14" xfId="1" applyBorder="1" applyAlignment="1">
      <alignment horizontal="center" vertical="center" wrapText="1"/>
    </xf>
    <xf numFmtId="0" fontId="6" fillId="0" borderId="3" xfId="1" applyFont="1" applyBorder="1" applyAlignment="1">
      <alignment horizontal="center" vertical="center" textRotation="255"/>
    </xf>
    <xf numFmtId="0" fontId="2" fillId="0" borderId="4" xfId="1" applyBorder="1" applyAlignment="1">
      <alignment horizontal="center" vertical="center"/>
    </xf>
    <xf numFmtId="0" fontId="2" fillId="0" borderId="2" xfId="1" applyBorder="1" applyAlignment="1">
      <alignment horizontal="center" vertical="center"/>
    </xf>
    <xf numFmtId="0" fontId="2" fillId="0" borderId="5" xfId="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2" borderId="4" xfId="1"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9" fillId="0" borderId="0" xfId="0" applyFont="1" applyAlignment="1">
      <alignment vertical="center" wrapText="1"/>
    </xf>
    <xf numFmtId="0" fontId="0" fillId="0" borderId="0" xfId="0" applyAlignment="1">
      <alignment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2" fillId="2" borderId="4" xfId="1" applyFill="1" applyBorder="1" applyAlignment="1">
      <alignment horizontal="center" vertical="center"/>
    </xf>
    <xf numFmtId="0" fontId="2" fillId="2" borderId="2" xfId="1" applyFill="1" applyBorder="1" applyAlignment="1">
      <alignment horizontal="center" vertical="center"/>
    </xf>
    <xf numFmtId="0" fontId="2" fillId="2" borderId="5" xfId="1" applyFill="1" applyBorder="1" applyAlignment="1">
      <alignment horizontal="center" vertical="center"/>
    </xf>
    <xf numFmtId="0" fontId="7" fillId="2" borderId="2" xfId="1" applyFont="1" applyFill="1" applyBorder="1" applyAlignment="1">
      <alignment horizontal="left" vertical="center" wrapText="1"/>
    </xf>
    <xf numFmtId="0" fontId="7" fillId="2" borderId="5" xfId="1" applyFont="1" applyFill="1" applyBorder="1" applyAlignment="1">
      <alignment horizontal="lef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3" fillId="0" borderId="0" xfId="1" applyFont="1" applyAlignment="1">
      <alignment horizontal="center" vertical="center" wrapText="1"/>
    </xf>
    <xf numFmtId="0" fontId="2" fillId="0" borderId="1" xfId="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2" fillId="0" borderId="16" xfId="1" applyBorder="1" applyAlignment="1">
      <alignment horizontal="center" vertical="center" wrapText="1"/>
    </xf>
    <xf numFmtId="0" fontId="2" fillId="0" borderId="17" xfId="1" applyBorder="1" applyAlignment="1">
      <alignment horizontal="center" vertical="center" wrapText="1"/>
    </xf>
    <xf numFmtId="0" fontId="2" fillId="0" borderId="19" xfId="1" applyBorder="1" applyAlignment="1">
      <alignment horizontal="center" vertical="center" wrapText="1"/>
    </xf>
    <xf numFmtId="0" fontId="2" fillId="0" borderId="20" xfId="1" applyBorder="1" applyAlignment="1">
      <alignment horizontal="center" vertical="center" wrapText="1"/>
    </xf>
    <xf numFmtId="0" fontId="2" fillId="0" borderId="3" xfId="1" applyBorder="1" applyAlignment="1">
      <alignment horizontal="center" vertical="center"/>
    </xf>
    <xf numFmtId="49" fontId="2" fillId="0" borderId="16" xfId="1" applyNumberFormat="1" applyBorder="1" applyAlignment="1">
      <alignment horizontal="center" vertical="center" wrapText="1"/>
    </xf>
    <xf numFmtId="49" fontId="2" fillId="0" borderId="17" xfId="1" applyNumberFormat="1" applyBorder="1" applyAlignment="1">
      <alignment horizontal="center" vertical="center" wrapText="1"/>
    </xf>
    <xf numFmtId="0" fontId="2" fillId="0" borderId="11" xfId="1" applyBorder="1" applyAlignment="1">
      <alignment horizontal="center" vertical="center"/>
    </xf>
    <xf numFmtId="0" fontId="2" fillId="0" borderId="12" xfId="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8" fillId="0" borderId="3" xfId="0" applyFont="1" applyBorder="1" applyAlignment="1">
      <alignment horizontal="center" vertical="center"/>
    </xf>
    <xf numFmtId="0" fontId="2" fillId="0" borderId="10" xfId="1" applyBorder="1" applyAlignment="1">
      <alignment horizontal="center" vertical="center"/>
    </xf>
    <xf numFmtId="0" fontId="4" fillId="0" borderId="3" xfId="1" applyFont="1" applyBorder="1" applyAlignment="1">
      <alignment horizontal="center" vertical="center" wrapText="1"/>
    </xf>
    <xf numFmtId="0" fontId="2" fillId="0" borderId="4" xfId="1"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2" fillId="0" borderId="9" xfId="1" applyBorder="1" applyAlignment="1">
      <alignment horizontal="center" vertical="center"/>
    </xf>
    <xf numFmtId="0" fontId="7" fillId="0" borderId="3" xfId="1" applyFont="1" applyBorder="1" applyAlignment="1">
      <alignment horizontal="center" vertical="center" wrapText="1"/>
    </xf>
    <xf numFmtId="0" fontId="2" fillId="2" borderId="3" xfId="1" applyFill="1" applyBorder="1" applyAlignment="1">
      <alignment horizontal="center" vertical="center" wrapText="1"/>
    </xf>
    <xf numFmtId="0" fontId="2" fillId="2" borderId="3" xfId="1" applyFill="1" applyBorder="1" applyAlignment="1">
      <alignment horizontal="center" vertical="center"/>
    </xf>
    <xf numFmtId="0" fontId="7" fillId="2" borderId="3"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426242</xdr:colOff>
      <xdr:row>4</xdr:row>
      <xdr:rowOff>66676</xdr:rowOff>
    </xdr:from>
    <xdr:to>
      <xdr:col>30</xdr:col>
      <xdr:colOff>3759992</xdr:colOff>
      <xdr:row>5</xdr:row>
      <xdr:rowOff>288132</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081961" y="1126332"/>
          <a:ext cx="3333750" cy="554831"/>
        </a:xfrm>
        <a:prstGeom prst="wedgeRoundRectCallout">
          <a:avLst>
            <a:gd name="adj1" fmla="val -48162"/>
            <a:gd name="adj2" fmla="val 8445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黄色のセルに必要事項を入力してください。</a:t>
          </a:r>
        </a:p>
        <a:p>
          <a:pPr algn="l"/>
          <a:r>
            <a:rPr kumimoji="1" lang="ja-JP" altLang="en-US" sz="1100"/>
            <a:t>青いセルは自動計算されたデータが表示されます。</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250031</xdr:colOff>
      <xdr:row>10</xdr:row>
      <xdr:rowOff>0</xdr:rowOff>
    </xdr:from>
    <xdr:to>
      <xdr:col>30</xdr:col>
      <xdr:colOff>4000500</xdr:colOff>
      <xdr:row>11</xdr:row>
      <xdr:rowOff>71437</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072437" y="2240757"/>
          <a:ext cx="3750469" cy="497680"/>
        </a:xfrm>
        <a:prstGeom prst="wedgeRoundRectCallout">
          <a:avLst>
            <a:gd name="adj1" fmla="val -48162"/>
            <a:gd name="adj2" fmla="val 8445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黄色のセルに必要事項を入力してください。</a:t>
          </a:r>
        </a:p>
        <a:p>
          <a:pPr algn="l"/>
          <a:r>
            <a:rPr kumimoji="1" lang="ja-JP" altLang="en-US" sz="1100"/>
            <a:t>青いセルは自動計算されたデータが表示されます。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
  <sheetViews>
    <sheetView workbookViewId="0">
      <selection activeCell="B12" sqref="B12"/>
    </sheetView>
  </sheetViews>
  <sheetFormatPr defaultRowHeight="13.5" x14ac:dyDescent="0.15"/>
  <cols>
    <col min="2" max="2" width="81.375" customWidth="1"/>
  </cols>
  <sheetData>
    <row r="2" spans="2:2" ht="17.25" x14ac:dyDescent="0.15">
      <c r="B2" s="37" t="s">
        <v>142</v>
      </c>
    </row>
    <row r="3" spans="2:2" ht="17.25" x14ac:dyDescent="0.15">
      <c r="B3" s="38" t="s">
        <v>143</v>
      </c>
    </row>
    <row r="4" spans="2:2" ht="34.5" x14ac:dyDescent="0.15">
      <c r="B4" s="38" t="s">
        <v>144</v>
      </c>
    </row>
    <row r="5" spans="2:2" ht="17.25" x14ac:dyDescent="0.15">
      <c r="B5" s="38" t="s">
        <v>141</v>
      </c>
    </row>
    <row r="6" spans="2:2" ht="17.25" x14ac:dyDescent="0.15">
      <c r="B6" s="38" t="s">
        <v>145</v>
      </c>
    </row>
    <row r="7" spans="2:2" ht="34.5" x14ac:dyDescent="0.15">
      <c r="B7" s="38" t="s">
        <v>140</v>
      </c>
    </row>
    <row r="8" spans="2:2" ht="51.75" x14ac:dyDescent="0.15">
      <c r="B8" s="38" t="s">
        <v>139</v>
      </c>
    </row>
    <row r="9" spans="2:2" ht="17.25" x14ac:dyDescent="0.15">
      <c r="B9" s="38" t="s">
        <v>146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1"/>
  <sheetViews>
    <sheetView tabSelected="1" view="pageBreakPreview" zoomScale="85" zoomScaleNormal="85" zoomScaleSheetLayoutView="85" workbookViewId="0">
      <selection activeCell="B1" sqref="B1:J2"/>
    </sheetView>
  </sheetViews>
  <sheetFormatPr defaultColWidth="3.625" defaultRowHeight="20.100000000000001" customHeight="1" x14ac:dyDescent="0.15"/>
  <cols>
    <col min="1" max="1" width="3.25" style="46" bestFit="1" customWidth="1"/>
    <col min="2" max="2" width="4.125" style="53" customWidth="1"/>
    <col min="3" max="7" width="4.125" style="46" customWidth="1"/>
    <col min="8" max="8" width="4.125" style="2" bestFit="1" customWidth="1"/>
    <col min="9" max="9" width="3.5" style="2" customWidth="1"/>
    <col min="10" max="10" width="3.625" style="2" customWidth="1"/>
    <col min="11" max="11" width="4.625" style="2" customWidth="1"/>
    <col min="12" max="16" width="3.625" style="2" customWidth="1"/>
    <col min="17" max="18" width="2.125" style="2" customWidth="1"/>
    <col min="19" max="19" width="4.625" style="2" customWidth="1"/>
    <col min="20" max="20" width="3.625" style="2" customWidth="1"/>
    <col min="21" max="22" width="2.125" style="2" customWidth="1"/>
    <col min="23" max="25" width="3.625" style="2" customWidth="1"/>
    <col min="26" max="27" width="2.125" style="2" customWidth="1"/>
    <col min="28" max="28" width="4.625" style="2" customWidth="1"/>
    <col min="29" max="29" width="3.625" style="2" customWidth="1"/>
    <col min="30" max="30" width="4.625" style="2" customWidth="1"/>
    <col min="31" max="31" width="100.625" style="2" customWidth="1"/>
    <col min="32" max="34" width="3.625" style="2"/>
    <col min="35" max="35" width="3.625" style="2" customWidth="1"/>
    <col min="36" max="261" width="3.625" style="2"/>
    <col min="262" max="262" width="3.25" style="2" bestFit="1" customWidth="1"/>
    <col min="263" max="268" width="3.625" style="2" customWidth="1"/>
    <col min="269" max="269" width="3" style="2" bestFit="1" customWidth="1"/>
    <col min="270" max="284" width="3.625" style="2" customWidth="1"/>
    <col min="285" max="285" width="4.625" style="2" customWidth="1"/>
    <col min="286" max="517" width="3.625" style="2"/>
    <col min="518" max="518" width="3.25" style="2" bestFit="1" customWidth="1"/>
    <col min="519" max="524" width="3.625" style="2" customWidth="1"/>
    <col min="525" max="525" width="3" style="2" bestFit="1" customWidth="1"/>
    <col min="526" max="540" width="3.625" style="2" customWidth="1"/>
    <col min="541" max="541" width="4.625" style="2" customWidth="1"/>
    <col min="542" max="773" width="3.625" style="2"/>
    <col min="774" max="774" width="3.25" style="2" bestFit="1" customWidth="1"/>
    <col min="775" max="780" width="3.625" style="2" customWidth="1"/>
    <col min="781" max="781" width="3" style="2" bestFit="1" customWidth="1"/>
    <col min="782" max="796" width="3.625" style="2" customWidth="1"/>
    <col min="797" max="797" width="4.625" style="2" customWidth="1"/>
    <col min="798" max="1029" width="3.625" style="2"/>
    <col min="1030" max="1030" width="3.25" style="2" bestFit="1" customWidth="1"/>
    <col min="1031" max="1036" width="3.625" style="2" customWidth="1"/>
    <col min="1037" max="1037" width="3" style="2" bestFit="1" customWidth="1"/>
    <col min="1038" max="1052" width="3.625" style="2" customWidth="1"/>
    <col min="1053" max="1053" width="4.625" style="2" customWidth="1"/>
    <col min="1054" max="1285" width="3.625" style="2"/>
    <col min="1286" max="1286" width="3.25" style="2" bestFit="1" customWidth="1"/>
    <col min="1287" max="1292" width="3.625" style="2" customWidth="1"/>
    <col min="1293" max="1293" width="3" style="2" bestFit="1" customWidth="1"/>
    <col min="1294" max="1308" width="3.625" style="2" customWidth="1"/>
    <col min="1309" max="1309" width="4.625" style="2" customWidth="1"/>
    <col min="1310" max="1541" width="3.625" style="2"/>
    <col min="1542" max="1542" width="3.25" style="2" bestFit="1" customWidth="1"/>
    <col min="1543" max="1548" width="3.625" style="2" customWidth="1"/>
    <col min="1549" max="1549" width="3" style="2" bestFit="1" customWidth="1"/>
    <col min="1550" max="1564" width="3.625" style="2" customWidth="1"/>
    <col min="1565" max="1565" width="4.625" style="2" customWidth="1"/>
    <col min="1566" max="1797" width="3.625" style="2"/>
    <col min="1798" max="1798" width="3.25" style="2" bestFit="1" customWidth="1"/>
    <col min="1799" max="1804" width="3.625" style="2" customWidth="1"/>
    <col min="1805" max="1805" width="3" style="2" bestFit="1" customWidth="1"/>
    <col min="1806" max="1820" width="3.625" style="2" customWidth="1"/>
    <col min="1821" max="1821" width="4.625" style="2" customWidth="1"/>
    <col min="1822" max="2053" width="3.625" style="2"/>
    <col min="2054" max="2054" width="3.25" style="2" bestFit="1" customWidth="1"/>
    <col min="2055" max="2060" width="3.625" style="2" customWidth="1"/>
    <col min="2061" max="2061" width="3" style="2" bestFit="1" customWidth="1"/>
    <col min="2062" max="2076" width="3.625" style="2" customWidth="1"/>
    <col min="2077" max="2077" width="4.625" style="2" customWidth="1"/>
    <col min="2078" max="2309" width="3.625" style="2"/>
    <col min="2310" max="2310" width="3.25" style="2" bestFit="1" customWidth="1"/>
    <col min="2311" max="2316" width="3.625" style="2" customWidth="1"/>
    <col min="2317" max="2317" width="3" style="2" bestFit="1" customWidth="1"/>
    <col min="2318" max="2332" width="3.625" style="2" customWidth="1"/>
    <col min="2333" max="2333" width="4.625" style="2" customWidth="1"/>
    <col min="2334" max="2565" width="3.625" style="2"/>
    <col min="2566" max="2566" width="3.25" style="2" bestFit="1" customWidth="1"/>
    <col min="2567" max="2572" width="3.625" style="2" customWidth="1"/>
    <col min="2573" max="2573" width="3" style="2" bestFit="1" customWidth="1"/>
    <col min="2574" max="2588" width="3.625" style="2" customWidth="1"/>
    <col min="2589" max="2589" width="4.625" style="2" customWidth="1"/>
    <col min="2590" max="2821" width="3.625" style="2"/>
    <col min="2822" max="2822" width="3.25" style="2" bestFit="1" customWidth="1"/>
    <col min="2823" max="2828" width="3.625" style="2" customWidth="1"/>
    <col min="2829" max="2829" width="3" style="2" bestFit="1" customWidth="1"/>
    <col min="2830" max="2844" width="3.625" style="2" customWidth="1"/>
    <col min="2845" max="2845" width="4.625" style="2" customWidth="1"/>
    <col min="2846" max="3077" width="3.625" style="2"/>
    <col min="3078" max="3078" width="3.25" style="2" bestFit="1" customWidth="1"/>
    <col min="3079" max="3084" width="3.625" style="2" customWidth="1"/>
    <col min="3085" max="3085" width="3" style="2" bestFit="1" customWidth="1"/>
    <col min="3086" max="3100" width="3.625" style="2" customWidth="1"/>
    <col min="3101" max="3101" width="4.625" style="2" customWidth="1"/>
    <col min="3102" max="3333" width="3.625" style="2"/>
    <col min="3334" max="3334" width="3.25" style="2" bestFit="1" customWidth="1"/>
    <col min="3335" max="3340" width="3.625" style="2" customWidth="1"/>
    <col min="3341" max="3341" width="3" style="2" bestFit="1" customWidth="1"/>
    <col min="3342" max="3356" width="3.625" style="2" customWidth="1"/>
    <col min="3357" max="3357" width="4.625" style="2" customWidth="1"/>
    <col min="3358" max="3589" width="3.625" style="2"/>
    <col min="3590" max="3590" width="3.25" style="2" bestFit="1" customWidth="1"/>
    <col min="3591" max="3596" width="3.625" style="2" customWidth="1"/>
    <col min="3597" max="3597" width="3" style="2" bestFit="1" customWidth="1"/>
    <col min="3598" max="3612" width="3.625" style="2" customWidth="1"/>
    <col min="3613" max="3613" width="4.625" style="2" customWidth="1"/>
    <col min="3614" max="3845" width="3.625" style="2"/>
    <col min="3846" max="3846" width="3.25" style="2" bestFit="1" customWidth="1"/>
    <col min="3847" max="3852" width="3.625" style="2" customWidth="1"/>
    <col min="3853" max="3853" width="3" style="2" bestFit="1" customWidth="1"/>
    <col min="3854" max="3868" width="3.625" style="2" customWidth="1"/>
    <col min="3869" max="3869" width="4.625" style="2" customWidth="1"/>
    <col min="3870" max="4101" width="3.625" style="2"/>
    <col min="4102" max="4102" width="3.25" style="2" bestFit="1" customWidth="1"/>
    <col min="4103" max="4108" width="3.625" style="2" customWidth="1"/>
    <col min="4109" max="4109" width="3" style="2" bestFit="1" customWidth="1"/>
    <col min="4110" max="4124" width="3.625" style="2" customWidth="1"/>
    <col min="4125" max="4125" width="4.625" style="2" customWidth="1"/>
    <col min="4126" max="4357" width="3.625" style="2"/>
    <col min="4358" max="4358" width="3.25" style="2" bestFit="1" customWidth="1"/>
    <col min="4359" max="4364" width="3.625" style="2" customWidth="1"/>
    <col min="4365" max="4365" width="3" style="2" bestFit="1" customWidth="1"/>
    <col min="4366" max="4380" width="3.625" style="2" customWidth="1"/>
    <col min="4381" max="4381" width="4.625" style="2" customWidth="1"/>
    <col min="4382" max="4613" width="3.625" style="2"/>
    <col min="4614" max="4614" width="3.25" style="2" bestFit="1" customWidth="1"/>
    <col min="4615" max="4620" width="3.625" style="2" customWidth="1"/>
    <col min="4621" max="4621" width="3" style="2" bestFit="1" customWidth="1"/>
    <col min="4622" max="4636" width="3.625" style="2" customWidth="1"/>
    <col min="4637" max="4637" width="4.625" style="2" customWidth="1"/>
    <col min="4638" max="4869" width="3.625" style="2"/>
    <col min="4870" max="4870" width="3.25" style="2" bestFit="1" customWidth="1"/>
    <col min="4871" max="4876" width="3.625" style="2" customWidth="1"/>
    <col min="4877" max="4877" width="3" style="2" bestFit="1" customWidth="1"/>
    <col min="4878" max="4892" width="3.625" style="2" customWidth="1"/>
    <col min="4893" max="4893" width="4.625" style="2" customWidth="1"/>
    <col min="4894" max="5125" width="3.625" style="2"/>
    <col min="5126" max="5126" width="3.25" style="2" bestFit="1" customWidth="1"/>
    <col min="5127" max="5132" width="3.625" style="2" customWidth="1"/>
    <col min="5133" max="5133" width="3" style="2" bestFit="1" customWidth="1"/>
    <col min="5134" max="5148" width="3.625" style="2" customWidth="1"/>
    <col min="5149" max="5149" width="4.625" style="2" customWidth="1"/>
    <col min="5150" max="5381" width="3.625" style="2"/>
    <col min="5382" max="5382" width="3.25" style="2" bestFit="1" customWidth="1"/>
    <col min="5383" max="5388" width="3.625" style="2" customWidth="1"/>
    <col min="5389" max="5389" width="3" style="2" bestFit="1" customWidth="1"/>
    <col min="5390" max="5404" width="3.625" style="2" customWidth="1"/>
    <col min="5405" max="5405" width="4.625" style="2" customWidth="1"/>
    <col min="5406" max="5637" width="3.625" style="2"/>
    <col min="5638" max="5638" width="3.25" style="2" bestFit="1" customWidth="1"/>
    <col min="5639" max="5644" width="3.625" style="2" customWidth="1"/>
    <col min="5645" max="5645" width="3" style="2" bestFit="1" customWidth="1"/>
    <col min="5646" max="5660" width="3.625" style="2" customWidth="1"/>
    <col min="5661" max="5661" width="4.625" style="2" customWidth="1"/>
    <col min="5662" max="5893" width="3.625" style="2"/>
    <col min="5894" max="5894" width="3.25" style="2" bestFit="1" customWidth="1"/>
    <col min="5895" max="5900" width="3.625" style="2" customWidth="1"/>
    <col min="5901" max="5901" width="3" style="2" bestFit="1" customWidth="1"/>
    <col min="5902" max="5916" width="3.625" style="2" customWidth="1"/>
    <col min="5917" max="5917" width="4.625" style="2" customWidth="1"/>
    <col min="5918" max="6149" width="3.625" style="2"/>
    <col min="6150" max="6150" width="3.25" style="2" bestFit="1" customWidth="1"/>
    <col min="6151" max="6156" width="3.625" style="2" customWidth="1"/>
    <col min="6157" max="6157" width="3" style="2" bestFit="1" customWidth="1"/>
    <col min="6158" max="6172" width="3.625" style="2" customWidth="1"/>
    <col min="6173" max="6173" width="4.625" style="2" customWidth="1"/>
    <col min="6174" max="6405" width="3.625" style="2"/>
    <col min="6406" max="6406" width="3.25" style="2" bestFit="1" customWidth="1"/>
    <col min="6407" max="6412" width="3.625" style="2" customWidth="1"/>
    <col min="6413" max="6413" width="3" style="2" bestFit="1" customWidth="1"/>
    <col min="6414" max="6428" width="3.625" style="2" customWidth="1"/>
    <col min="6429" max="6429" width="4.625" style="2" customWidth="1"/>
    <col min="6430" max="6661" width="3.625" style="2"/>
    <col min="6662" max="6662" width="3.25" style="2" bestFit="1" customWidth="1"/>
    <col min="6663" max="6668" width="3.625" style="2" customWidth="1"/>
    <col min="6669" max="6669" width="3" style="2" bestFit="1" customWidth="1"/>
    <col min="6670" max="6684" width="3.625" style="2" customWidth="1"/>
    <col min="6685" max="6685" width="4.625" style="2" customWidth="1"/>
    <col min="6686" max="6917" width="3.625" style="2"/>
    <col min="6918" max="6918" width="3.25" style="2" bestFit="1" customWidth="1"/>
    <col min="6919" max="6924" width="3.625" style="2" customWidth="1"/>
    <col min="6925" max="6925" width="3" style="2" bestFit="1" customWidth="1"/>
    <col min="6926" max="6940" width="3.625" style="2" customWidth="1"/>
    <col min="6941" max="6941" width="4.625" style="2" customWidth="1"/>
    <col min="6942" max="7173" width="3.625" style="2"/>
    <col min="7174" max="7174" width="3.25" style="2" bestFit="1" customWidth="1"/>
    <col min="7175" max="7180" width="3.625" style="2" customWidth="1"/>
    <col min="7181" max="7181" width="3" style="2" bestFit="1" customWidth="1"/>
    <col min="7182" max="7196" width="3.625" style="2" customWidth="1"/>
    <col min="7197" max="7197" width="4.625" style="2" customWidth="1"/>
    <col min="7198" max="7429" width="3.625" style="2"/>
    <col min="7430" max="7430" width="3.25" style="2" bestFit="1" customWidth="1"/>
    <col min="7431" max="7436" width="3.625" style="2" customWidth="1"/>
    <col min="7437" max="7437" width="3" style="2" bestFit="1" customWidth="1"/>
    <col min="7438" max="7452" width="3.625" style="2" customWidth="1"/>
    <col min="7453" max="7453" width="4.625" style="2" customWidth="1"/>
    <col min="7454" max="7685" width="3.625" style="2"/>
    <col min="7686" max="7686" width="3.25" style="2" bestFit="1" customWidth="1"/>
    <col min="7687" max="7692" width="3.625" style="2" customWidth="1"/>
    <col min="7693" max="7693" width="3" style="2" bestFit="1" customWidth="1"/>
    <col min="7694" max="7708" width="3.625" style="2" customWidth="1"/>
    <col min="7709" max="7709" width="4.625" style="2" customWidth="1"/>
    <col min="7710" max="7941" width="3.625" style="2"/>
    <col min="7942" max="7942" width="3.25" style="2" bestFit="1" customWidth="1"/>
    <col min="7943" max="7948" width="3.625" style="2" customWidth="1"/>
    <col min="7949" max="7949" width="3" style="2" bestFit="1" customWidth="1"/>
    <col min="7950" max="7964" width="3.625" style="2" customWidth="1"/>
    <col min="7965" max="7965" width="4.625" style="2" customWidth="1"/>
    <col min="7966" max="8197" width="3.625" style="2"/>
    <col min="8198" max="8198" width="3.25" style="2" bestFit="1" customWidth="1"/>
    <col min="8199" max="8204" width="3.625" style="2" customWidth="1"/>
    <col min="8205" max="8205" width="3" style="2" bestFit="1" customWidth="1"/>
    <col min="8206" max="8220" width="3.625" style="2" customWidth="1"/>
    <col min="8221" max="8221" width="4.625" style="2" customWidth="1"/>
    <col min="8222" max="8453" width="3.625" style="2"/>
    <col min="8454" max="8454" width="3.25" style="2" bestFit="1" customWidth="1"/>
    <col min="8455" max="8460" width="3.625" style="2" customWidth="1"/>
    <col min="8461" max="8461" width="3" style="2" bestFit="1" customWidth="1"/>
    <col min="8462" max="8476" width="3.625" style="2" customWidth="1"/>
    <col min="8477" max="8477" width="4.625" style="2" customWidth="1"/>
    <col min="8478" max="8709" width="3.625" style="2"/>
    <col min="8710" max="8710" width="3.25" style="2" bestFit="1" customWidth="1"/>
    <col min="8711" max="8716" width="3.625" style="2" customWidth="1"/>
    <col min="8717" max="8717" width="3" style="2" bestFit="1" customWidth="1"/>
    <col min="8718" max="8732" width="3.625" style="2" customWidth="1"/>
    <col min="8733" max="8733" width="4.625" style="2" customWidth="1"/>
    <col min="8734" max="8965" width="3.625" style="2"/>
    <col min="8966" max="8966" width="3.25" style="2" bestFit="1" customWidth="1"/>
    <col min="8967" max="8972" width="3.625" style="2" customWidth="1"/>
    <col min="8973" max="8973" width="3" style="2" bestFit="1" customWidth="1"/>
    <col min="8974" max="8988" width="3.625" style="2" customWidth="1"/>
    <col min="8989" max="8989" width="4.625" style="2" customWidth="1"/>
    <col min="8990" max="9221" width="3.625" style="2"/>
    <col min="9222" max="9222" width="3.25" style="2" bestFit="1" customWidth="1"/>
    <col min="9223" max="9228" width="3.625" style="2" customWidth="1"/>
    <col min="9229" max="9229" width="3" style="2" bestFit="1" customWidth="1"/>
    <col min="9230" max="9244" width="3.625" style="2" customWidth="1"/>
    <col min="9245" max="9245" width="4.625" style="2" customWidth="1"/>
    <col min="9246" max="9477" width="3.625" style="2"/>
    <col min="9478" max="9478" width="3.25" style="2" bestFit="1" customWidth="1"/>
    <col min="9479" max="9484" width="3.625" style="2" customWidth="1"/>
    <col min="9485" max="9485" width="3" style="2" bestFit="1" customWidth="1"/>
    <col min="9486" max="9500" width="3.625" style="2" customWidth="1"/>
    <col min="9501" max="9501" width="4.625" style="2" customWidth="1"/>
    <col min="9502" max="9733" width="3.625" style="2"/>
    <col min="9734" max="9734" width="3.25" style="2" bestFit="1" customWidth="1"/>
    <col min="9735" max="9740" width="3.625" style="2" customWidth="1"/>
    <col min="9741" max="9741" width="3" style="2" bestFit="1" customWidth="1"/>
    <col min="9742" max="9756" width="3.625" style="2" customWidth="1"/>
    <col min="9757" max="9757" width="4.625" style="2" customWidth="1"/>
    <col min="9758" max="9989" width="3.625" style="2"/>
    <col min="9990" max="9990" width="3.25" style="2" bestFit="1" customWidth="1"/>
    <col min="9991" max="9996" width="3.625" style="2" customWidth="1"/>
    <col min="9997" max="9997" width="3" style="2" bestFit="1" customWidth="1"/>
    <col min="9998" max="10012" width="3.625" style="2" customWidth="1"/>
    <col min="10013" max="10013" width="4.625" style="2" customWidth="1"/>
    <col min="10014" max="10245" width="3.625" style="2"/>
    <col min="10246" max="10246" width="3.25" style="2" bestFit="1" customWidth="1"/>
    <col min="10247" max="10252" width="3.625" style="2" customWidth="1"/>
    <col min="10253" max="10253" width="3" style="2" bestFit="1" customWidth="1"/>
    <col min="10254" max="10268" width="3.625" style="2" customWidth="1"/>
    <col min="10269" max="10269" width="4.625" style="2" customWidth="1"/>
    <col min="10270" max="10501" width="3.625" style="2"/>
    <col min="10502" max="10502" width="3.25" style="2" bestFit="1" customWidth="1"/>
    <col min="10503" max="10508" width="3.625" style="2" customWidth="1"/>
    <col min="10509" max="10509" width="3" style="2" bestFit="1" customWidth="1"/>
    <col min="10510" max="10524" width="3.625" style="2" customWidth="1"/>
    <col min="10525" max="10525" width="4.625" style="2" customWidth="1"/>
    <col min="10526" max="10757" width="3.625" style="2"/>
    <col min="10758" max="10758" width="3.25" style="2" bestFit="1" customWidth="1"/>
    <col min="10759" max="10764" width="3.625" style="2" customWidth="1"/>
    <col min="10765" max="10765" width="3" style="2" bestFit="1" customWidth="1"/>
    <col min="10766" max="10780" width="3.625" style="2" customWidth="1"/>
    <col min="10781" max="10781" width="4.625" style="2" customWidth="1"/>
    <col min="10782" max="11013" width="3.625" style="2"/>
    <col min="11014" max="11014" width="3.25" style="2" bestFit="1" customWidth="1"/>
    <col min="11015" max="11020" width="3.625" style="2" customWidth="1"/>
    <col min="11021" max="11021" width="3" style="2" bestFit="1" customWidth="1"/>
    <col min="11022" max="11036" width="3.625" style="2" customWidth="1"/>
    <col min="11037" max="11037" width="4.625" style="2" customWidth="1"/>
    <col min="11038" max="11269" width="3.625" style="2"/>
    <col min="11270" max="11270" width="3.25" style="2" bestFit="1" customWidth="1"/>
    <col min="11271" max="11276" width="3.625" style="2" customWidth="1"/>
    <col min="11277" max="11277" width="3" style="2" bestFit="1" customWidth="1"/>
    <col min="11278" max="11292" width="3.625" style="2" customWidth="1"/>
    <col min="11293" max="11293" width="4.625" style="2" customWidth="1"/>
    <col min="11294" max="11525" width="3.625" style="2"/>
    <col min="11526" max="11526" width="3.25" style="2" bestFit="1" customWidth="1"/>
    <col min="11527" max="11532" width="3.625" style="2" customWidth="1"/>
    <col min="11533" max="11533" width="3" style="2" bestFit="1" customWidth="1"/>
    <col min="11534" max="11548" width="3.625" style="2" customWidth="1"/>
    <col min="11549" max="11549" width="4.625" style="2" customWidth="1"/>
    <col min="11550" max="11781" width="3.625" style="2"/>
    <col min="11782" max="11782" width="3.25" style="2" bestFit="1" customWidth="1"/>
    <col min="11783" max="11788" width="3.625" style="2" customWidth="1"/>
    <col min="11789" max="11789" width="3" style="2" bestFit="1" customWidth="1"/>
    <col min="11790" max="11804" width="3.625" style="2" customWidth="1"/>
    <col min="11805" max="11805" width="4.625" style="2" customWidth="1"/>
    <col min="11806" max="12037" width="3.625" style="2"/>
    <col min="12038" max="12038" width="3.25" style="2" bestFit="1" customWidth="1"/>
    <col min="12039" max="12044" width="3.625" style="2" customWidth="1"/>
    <col min="12045" max="12045" width="3" style="2" bestFit="1" customWidth="1"/>
    <col min="12046" max="12060" width="3.625" style="2" customWidth="1"/>
    <col min="12061" max="12061" width="4.625" style="2" customWidth="1"/>
    <col min="12062" max="12293" width="3.625" style="2"/>
    <col min="12294" max="12294" width="3.25" style="2" bestFit="1" customWidth="1"/>
    <col min="12295" max="12300" width="3.625" style="2" customWidth="1"/>
    <col min="12301" max="12301" width="3" style="2" bestFit="1" customWidth="1"/>
    <col min="12302" max="12316" width="3.625" style="2" customWidth="1"/>
    <col min="12317" max="12317" width="4.625" style="2" customWidth="1"/>
    <col min="12318" max="12549" width="3.625" style="2"/>
    <col min="12550" max="12550" width="3.25" style="2" bestFit="1" customWidth="1"/>
    <col min="12551" max="12556" width="3.625" style="2" customWidth="1"/>
    <col min="12557" max="12557" width="3" style="2" bestFit="1" customWidth="1"/>
    <col min="12558" max="12572" width="3.625" style="2" customWidth="1"/>
    <col min="12573" max="12573" width="4.625" style="2" customWidth="1"/>
    <col min="12574" max="12805" width="3.625" style="2"/>
    <col min="12806" max="12806" width="3.25" style="2" bestFit="1" customWidth="1"/>
    <col min="12807" max="12812" width="3.625" style="2" customWidth="1"/>
    <col min="12813" max="12813" width="3" style="2" bestFit="1" customWidth="1"/>
    <col min="12814" max="12828" width="3.625" style="2" customWidth="1"/>
    <col min="12829" max="12829" width="4.625" style="2" customWidth="1"/>
    <col min="12830" max="13061" width="3.625" style="2"/>
    <col min="13062" max="13062" width="3.25" style="2" bestFit="1" customWidth="1"/>
    <col min="13063" max="13068" width="3.625" style="2" customWidth="1"/>
    <col min="13069" max="13069" width="3" style="2" bestFit="1" customWidth="1"/>
    <col min="13070" max="13084" width="3.625" style="2" customWidth="1"/>
    <col min="13085" max="13085" width="4.625" style="2" customWidth="1"/>
    <col min="13086" max="13317" width="3.625" style="2"/>
    <col min="13318" max="13318" width="3.25" style="2" bestFit="1" customWidth="1"/>
    <col min="13319" max="13324" width="3.625" style="2" customWidth="1"/>
    <col min="13325" max="13325" width="3" style="2" bestFit="1" customWidth="1"/>
    <col min="13326" max="13340" width="3.625" style="2" customWidth="1"/>
    <col min="13341" max="13341" width="4.625" style="2" customWidth="1"/>
    <col min="13342" max="13573" width="3.625" style="2"/>
    <col min="13574" max="13574" width="3.25" style="2" bestFit="1" customWidth="1"/>
    <col min="13575" max="13580" width="3.625" style="2" customWidth="1"/>
    <col min="13581" max="13581" width="3" style="2" bestFit="1" customWidth="1"/>
    <col min="13582" max="13596" width="3.625" style="2" customWidth="1"/>
    <col min="13597" max="13597" width="4.625" style="2" customWidth="1"/>
    <col min="13598" max="13829" width="3.625" style="2"/>
    <col min="13830" max="13830" width="3.25" style="2" bestFit="1" customWidth="1"/>
    <col min="13831" max="13836" width="3.625" style="2" customWidth="1"/>
    <col min="13837" max="13837" width="3" style="2" bestFit="1" customWidth="1"/>
    <col min="13838" max="13852" width="3.625" style="2" customWidth="1"/>
    <col min="13853" max="13853" width="4.625" style="2" customWidth="1"/>
    <col min="13854" max="14085" width="3.625" style="2"/>
    <col min="14086" max="14086" width="3.25" style="2" bestFit="1" customWidth="1"/>
    <col min="14087" max="14092" width="3.625" style="2" customWidth="1"/>
    <col min="14093" max="14093" width="3" style="2" bestFit="1" customWidth="1"/>
    <col min="14094" max="14108" width="3.625" style="2" customWidth="1"/>
    <col min="14109" max="14109" width="4.625" style="2" customWidth="1"/>
    <col min="14110" max="14341" width="3.625" style="2"/>
    <col min="14342" max="14342" width="3.25" style="2" bestFit="1" customWidth="1"/>
    <col min="14343" max="14348" width="3.625" style="2" customWidth="1"/>
    <col min="14349" max="14349" width="3" style="2" bestFit="1" customWidth="1"/>
    <col min="14350" max="14364" width="3.625" style="2" customWidth="1"/>
    <col min="14365" max="14365" width="4.625" style="2" customWidth="1"/>
    <col min="14366" max="14597" width="3.625" style="2"/>
    <col min="14598" max="14598" width="3.25" style="2" bestFit="1" customWidth="1"/>
    <col min="14599" max="14604" width="3.625" style="2" customWidth="1"/>
    <col min="14605" max="14605" width="3" style="2" bestFit="1" customWidth="1"/>
    <col min="14606" max="14620" width="3.625" style="2" customWidth="1"/>
    <col min="14621" max="14621" width="4.625" style="2" customWidth="1"/>
    <col min="14622" max="14853" width="3.625" style="2"/>
    <col min="14854" max="14854" width="3.25" style="2" bestFit="1" customWidth="1"/>
    <col min="14855" max="14860" width="3.625" style="2" customWidth="1"/>
    <col min="14861" max="14861" width="3" style="2" bestFit="1" customWidth="1"/>
    <col min="14862" max="14876" width="3.625" style="2" customWidth="1"/>
    <col min="14877" max="14877" width="4.625" style="2" customWidth="1"/>
    <col min="14878" max="15109" width="3.625" style="2"/>
    <col min="15110" max="15110" width="3.25" style="2" bestFit="1" customWidth="1"/>
    <col min="15111" max="15116" width="3.625" style="2" customWidth="1"/>
    <col min="15117" max="15117" width="3" style="2" bestFit="1" customWidth="1"/>
    <col min="15118" max="15132" width="3.625" style="2" customWidth="1"/>
    <col min="15133" max="15133" width="4.625" style="2" customWidth="1"/>
    <col min="15134" max="15365" width="3.625" style="2"/>
    <col min="15366" max="15366" width="3.25" style="2" bestFit="1" customWidth="1"/>
    <col min="15367" max="15372" width="3.625" style="2" customWidth="1"/>
    <col min="15373" max="15373" width="3" style="2" bestFit="1" customWidth="1"/>
    <col min="15374" max="15388" width="3.625" style="2" customWidth="1"/>
    <col min="15389" max="15389" width="4.625" style="2" customWidth="1"/>
    <col min="15390" max="15621" width="3.625" style="2"/>
    <col min="15622" max="15622" width="3.25" style="2" bestFit="1" customWidth="1"/>
    <col min="15623" max="15628" width="3.625" style="2" customWidth="1"/>
    <col min="15629" max="15629" width="3" style="2" bestFit="1" customWidth="1"/>
    <col min="15630" max="15644" width="3.625" style="2" customWidth="1"/>
    <col min="15645" max="15645" width="4.625" style="2" customWidth="1"/>
    <col min="15646" max="15877" width="3.625" style="2"/>
    <col min="15878" max="15878" width="3.25" style="2" bestFit="1" customWidth="1"/>
    <col min="15879" max="15884" width="3.625" style="2" customWidth="1"/>
    <col min="15885" max="15885" width="3" style="2" bestFit="1" customWidth="1"/>
    <col min="15886" max="15900" width="3.625" style="2" customWidth="1"/>
    <col min="15901" max="15901" width="4.625" style="2" customWidth="1"/>
    <col min="15902" max="16133" width="3.625" style="2"/>
    <col min="16134" max="16134" width="3.25" style="2" bestFit="1" customWidth="1"/>
    <col min="16135" max="16140" width="3.625" style="2" customWidth="1"/>
    <col min="16141" max="16141" width="3" style="2" bestFit="1" customWidth="1"/>
    <col min="16142" max="16156" width="3.625" style="2" customWidth="1"/>
    <col min="16157" max="16157" width="4.625" style="2" customWidth="1"/>
    <col min="16158" max="16384" width="3.625" style="2"/>
  </cols>
  <sheetData>
    <row r="1" spans="1:35" s="7" customFormat="1" ht="27" customHeight="1" x14ac:dyDescent="0.15">
      <c r="A1" s="9"/>
      <c r="B1" s="136" t="s">
        <v>217</v>
      </c>
      <c r="C1" s="137"/>
      <c r="D1" s="137"/>
      <c r="E1" s="137"/>
      <c r="F1" s="137"/>
      <c r="G1" s="137"/>
      <c r="H1" s="137"/>
      <c r="I1" s="137"/>
      <c r="J1" s="137"/>
      <c r="N1" s="146" t="s">
        <v>25</v>
      </c>
      <c r="O1" s="146"/>
      <c r="P1" s="146"/>
      <c r="Q1" s="147" t="e">
        <f>IF(#REF!="","",#REF!)</f>
        <v>#REF!</v>
      </c>
      <c r="R1" s="147"/>
      <c r="S1" s="147"/>
      <c r="T1" s="147"/>
      <c r="U1" s="147"/>
      <c r="V1" s="147"/>
      <c r="W1" s="147"/>
      <c r="X1" s="147"/>
      <c r="Y1" s="147"/>
      <c r="Z1" s="147"/>
      <c r="AA1" s="147"/>
      <c r="AB1" s="147"/>
      <c r="AC1" s="147"/>
      <c r="AD1" s="147"/>
    </row>
    <row r="2" spans="1:35" s="7" customFormat="1" ht="13.5" x14ac:dyDescent="0.15">
      <c r="A2" s="9"/>
      <c r="B2" s="137"/>
      <c r="C2" s="137"/>
      <c r="D2" s="137"/>
      <c r="E2" s="137"/>
      <c r="F2" s="137"/>
      <c r="G2" s="137"/>
      <c r="H2" s="137"/>
      <c r="I2" s="137"/>
      <c r="J2" s="137"/>
      <c r="N2" s="150" t="s">
        <v>76</v>
      </c>
      <c r="O2" s="151"/>
      <c r="P2" s="152"/>
      <c r="Q2" s="54" t="e">
        <f>#REF!</f>
        <v>#REF!</v>
      </c>
      <c r="R2" s="48" t="s">
        <v>134</v>
      </c>
      <c r="S2" s="55"/>
      <c r="T2" s="48"/>
      <c r="U2" s="56" t="e">
        <f>#REF!</f>
        <v>#REF!</v>
      </c>
      <c r="V2" s="48" t="s">
        <v>135</v>
      </c>
      <c r="W2" s="56"/>
      <c r="X2" s="48"/>
      <c r="Y2" s="55"/>
      <c r="Z2" s="48"/>
      <c r="AA2" s="48"/>
      <c r="AB2" s="48"/>
      <c r="AC2" s="48"/>
      <c r="AD2" s="49"/>
      <c r="AE2" s="57"/>
      <c r="AF2" s="57"/>
      <c r="AG2" s="57"/>
    </row>
    <row r="3" spans="1:35" s="7" customFormat="1" ht="13.5" customHeight="1" x14ac:dyDescent="0.15">
      <c r="A3" s="9"/>
      <c r="F3" s="24"/>
      <c r="G3" s="24"/>
      <c r="N3" s="153"/>
      <c r="O3" s="154"/>
      <c r="P3" s="155"/>
      <c r="Q3" s="58" t="e">
        <f>#REF!</f>
        <v>#REF!</v>
      </c>
      <c r="R3" s="59" t="s">
        <v>133</v>
      </c>
      <c r="S3" s="55"/>
      <c r="T3" s="60"/>
      <c r="U3" s="61" t="e">
        <f>#REF!</f>
        <v>#REF!</v>
      </c>
      <c r="V3" s="59" t="s">
        <v>136</v>
      </c>
      <c r="W3" s="61"/>
      <c r="X3" s="59"/>
      <c r="Y3" s="59"/>
      <c r="Z3" s="61" t="e">
        <f>#REF!</f>
        <v>#REF!</v>
      </c>
      <c r="AA3" s="59" t="s">
        <v>137</v>
      </c>
      <c r="AB3" s="60"/>
      <c r="AC3" s="61"/>
      <c r="AD3" s="62"/>
      <c r="AE3" s="63"/>
      <c r="AF3" s="63"/>
      <c r="AG3" s="63"/>
      <c r="AI3" s="24"/>
    </row>
    <row r="4" spans="1:35" s="7" customFormat="1" ht="30" customHeight="1" x14ac:dyDescent="0.15">
      <c r="A4" s="148" t="s">
        <v>147</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I4" s="24"/>
    </row>
    <row r="5" spans="1:35" s="1" customFormat="1" ht="26.25" customHeight="1" x14ac:dyDescent="0.15">
      <c r="A5" s="149" t="s">
        <v>77</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1:35" s="1" customFormat="1" ht="26.25" customHeight="1" x14ac:dyDescent="0.15">
      <c r="A6" s="138" t="s">
        <v>158</v>
      </c>
      <c r="B6" s="139"/>
      <c r="C6" s="139"/>
      <c r="D6" s="139"/>
      <c r="E6" s="139"/>
      <c r="F6" s="139"/>
      <c r="G6" s="140"/>
      <c r="H6" s="112" t="e">
        <f>IF(#REF!="","",#REF!)</f>
        <v>#REF!</v>
      </c>
      <c r="I6" s="104"/>
      <c r="J6" s="104"/>
      <c r="K6" s="104"/>
      <c r="L6" s="104"/>
      <c r="M6" s="104"/>
      <c r="N6" s="113"/>
      <c r="O6" s="141" t="s">
        <v>28</v>
      </c>
      <c r="P6" s="142"/>
      <c r="Q6" s="142"/>
      <c r="R6" s="142"/>
      <c r="S6" s="142"/>
      <c r="T6" s="142"/>
      <c r="U6" s="142"/>
      <c r="V6" s="143"/>
      <c r="W6" s="141" t="e">
        <f>IF(#REF!="","",#REF!)</f>
        <v>#REF!</v>
      </c>
      <c r="X6" s="142"/>
      <c r="Y6" s="142"/>
      <c r="Z6" s="142"/>
      <c r="AA6" s="142"/>
      <c r="AB6" s="142"/>
      <c r="AC6" s="142"/>
      <c r="AD6" s="143"/>
    </row>
    <row r="7" spans="1:35" ht="25.5" customHeight="1" x14ac:dyDescent="0.15">
      <c r="A7" s="85" t="s">
        <v>212</v>
      </c>
      <c r="B7" s="86"/>
      <c r="C7" s="86"/>
      <c r="D7" s="86"/>
      <c r="E7" s="86"/>
      <c r="F7" s="86"/>
      <c r="G7" s="87"/>
      <c r="H7" s="133" t="e">
        <f>IF(#REF!="","",#REF!)</f>
        <v>#REF!</v>
      </c>
      <c r="I7" s="144"/>
      <c r="J7" s="144"/>
      <c r="K7" s="144"/>
      <c r="L7" s="144"/>
      <c r="M7" s="144"/>
      <c r="N7" s="144"/>
      <c r="O7" s="144"/>
      <c r="P7" s="144"/>
      <c r="Q7" s="144"/>
      <c r="R7" s="144"/>
      <c r="S7" s="144"/>
      <c r="T7" s="144"/>
      <c r="U7" s="144"/>
      <c r="V7" s="144"/>
      <c r="W7" s="144"/>
      <c r="X7" s="144"/>
      <c r="Y7" s="144"/>
      <c r="Z7" s="144"/>
      <c r="AA7" s="144"/>
      <c r="AB7" s="144"/>
      <c r="AC7" s="144"/>
      <c r="AD7" s="145"/>
    </row>
    <row r="8" spans="1:35" ht="15" customHeight="1" x14ac:dyDescent="0.15">
      <c r="A8" s="85" t="s">
        <v>213</v>
      </c>
      <c r="B8" s="131"/>
      <c r="C8" s="131"/>
      <c r="D8" s="131"/>
      <c r="E8" s="131"/>
      <c r="F8" s="131"/>
      <c r="G8" s="132"/>
      <c r="H8" s="133"/>
      <c r="I8" s="134"/>
      <c r="J8" s="134"/>
      <c r="K8" s="134"/>
      <c r="L8" s="134"/>
      <c r="M8" s="134"/>
      <c r="N8" s="134"/>
      <c r="O8" s="134"/>
      <c r="P8" s="134"/>
      <c r="Q8" s="134"/>
      <c r="R8" s="134"/>
      <c r="S8" s="134"/>
      <c r="T8" s="134"/>
      <c r="U8" s="134"/>
      <c r="V8" s="134"/>
      <c r="W8" s="134"/>
      <c r="X8" s="134"/>
      <c r="Y8" s="134"/>
      <c r="Z8" s="134"/>
      <c r="AA8" s="134"/>
      <c r="AB8" s="134"/>
      <c r="AC8" s="134"/>
      <c r="AD8" s="135"/>
    </row>
    <row r="9" spans="1:35" ht="15" customHeight="1" x14ac:dyDescent="0.15">
      <c r="A9" s="85" t="s">
        <v>214</v>
      </c>
      <c r="B9" s="131"/>
      <c r="C9" s="131"/>
      <c r="D9" s="131"/>
      <c r="E9" s="131"/>
      <c r="F9" s="131"/>
      <c r="G9" s="132"/>
      <c r="H9" s="133"/>
      <c r="I9" s="134"/>
      <c r="J9" s="134"/>
      <c r="K9" s="134"/>
      <c r="L9" s="134"/>
      <c r="M9" s="134"/>
      <c r="N9" s="134"/>
      <c r="O9" s="134"/>
      <c r="P9" s="134"/>
      <c r="Q9" s="134"/>
      <c r="R9" s="134"/>
      <c r="S9" s="134"/>
      <c r="T9" s="134"/>
      <c r="U9" s="134"/>
      <c r="V9" s="134"/>
      <c r="W9" s="134"/>
      <c r="X9" s="134"/>
      <c r="Y9" s="134"/>
      <c r="Z9" s="134"/>
      <c r="AA9" s="134"/>
      <c r="AB9" s="134"/>
      <c r="AC9" s="134"/>
      <c r="AD9" s="135"/>
    </row>
    <row r="10" spans="1:35" ht="16.5" customHeight="1" x14ac:dyDescent="0.15">
      <c r="A10" s="85" t="s">
        <v>215</v>
      </c>
      <c r="B10" s="131"/>
      <c r="C10" s="131"/>
      <c r="D10" s="131"/>
      <c r="E10" s="131"/>
      <c r="F10" s="131"/>
      <c r="G10" s="132"/>
      <c r="H10" s="133"/>
      <c r="I10" s="134"/>
      <c r="J10" s="134"/>
      <c r="K10" s="134"/>
      <c r="L10" s="134"/>
      <c r="M10" s="134"/>
      <c r="N10" s="134"/>
      <c r="O10" s="134"/>
      <c r="P10" s="134"/>
      <c r="Q10" s="134"/>
      <c r="R10" s="134"/>
      <c r="S10" s="134"/>
      <c r="T10" s="134"/>
      <c r="U10" s="134"/>
      <c r="V10" s="134"/>
      <c r="W10" s="134"/>
      <c r="X10" s="134"/>
      <c r="Y10" s="134"/>
      <c r="Z10" s="134"/>
      <c r="AA10" s="134"/>
      <c r="AB10" s="134"/>
      <c r="AC10" s="134"/>
      <c r="AD10" s="135"/>
    </row>
    <row r="11" spans="1:35" ht="12" customHeight="1" x14ac:dyDescent="0.15">
      <c r="A11" s="43"/>
      <c r="B11" s="43"/>
      <c r="C11" s="43"/>
      <c r="D11" s="43"/>
      <c r="E11" s="43"/>
      <c r="F11" s="43"/>
      <c r="G11" s="43"/>
      <c r="H11" s="3"/>
      <c r="I11" s="3"/>
      <c r="J11" s="3"/>
      <c r="K11" s="3"/>
      <c r="L11" s="3"/>
      <c r="M11" s="3"/>
      <c r="N11" s="3"/>
      <c r="O11" s="3"/>
      <c r="P11" s="3"/>
      <c r="Q11" s="3"/>
      <c r="R11" s="3"/>
      <c r="S11" s="3"/>
      <c r="T11" s="3"/>
      <c r="U11" s="3"/>
      <c r="V11" s="3"/>
      <c r="W11" s="3"/>
      <c r="X11" s="3"/>
      <c r="Y11" s="3"/>
      <c r="Z11" s="3"/>
      <c r="AA11" s="3"/>
      <c r="AB11" s="3"/>
      <c r="AC11" s="3"/>
      <c r="AD11" s="3"/>
    </row>
    <row r="12" spans="1:35" ht="11.25" customHeight="1" x14ac:dyDescent="0.15">
      <c r="A12" s="97" t="s">
        <v>19</v>
      </c>
      <c r="B12" s="98"/>
      <c r="C12" s="98"/>
      <c r="D12" s="98"/>
      <c r="E12" s="98"/>
      <c r="F12" s="98"/>
      <c r="G12" s="99"/>
      <c r="H12" s="127" t="s">
        <v>2</v>
      </c>
      <c r="I12" s="128" t="s">
        <v>3</v>
      </c>
      <c r="J12" s="129"/>
      <c r="K12" s="129"/>
      <c r="L12" s="129"/>
      <c r="M12" s="129"/>
      <c r="N12" s="129"/>
      <c r="O12" s="129"/>
      <c r="P12" s="129"/>
      <c r="Q12" s="129"/>
      <c r="R12" s="129"/>
      <c r="S12" s="129"/>
      <c r="T12" s="129"/>
      <c r="U12" s="129"/>
      <c r="V12" s="129"/>
      <c r="W12" s="129"/>
      <c r="X12" s="129"/>
      <c r="Y12" s="129"/>
      <c r="Z12" s="129"/>
      <c r="AA12" s="129"/>
      <c r="AB12" s="129"/>
      <c r="AC12" s="129"/>
      <c r="AD12" s="130"/>
    </row>
    <row r="13" spans="1:35" ht="19.5" customHeight="1" x14ac:dyDescent="0.15">
      <c r="A13" s="124"/>
      <c r="B13" s="125"/>
      <c r="C13" s="125"/>
      <c r="D13" s="125"/>
      <c r="E13" s="125"/>
      <c r="F13" s="125"/>
      <c r="G13" s="126"/>
      <c r="H13" s="127"/>
      <c r="I13" s="118" t="s">
        <v>4</v>
      </c>
      <c r="J13" s="119"/>
      <c r="K13" s="119"/>
      <c r="L13" s="119"/>
      <c r="M13" s="119"/>
      <c r="N13" s="120"/>
      <c r="O13" s="118" t="s">
        <v>5</v>
      </c>
      <c r="P13" s="119"/>
      <c r="Q13" s="119"/>
      <c r="R13" s="119"/>
      <c r="S13" s="119"/>
      <c r="T13" s="119"/>
      <c r="U13" s="119"/>
      <c r="V13" s="120"/>
      <c r="W13" s="118" t="s">
        <v>6</v>
      </c>
      <c r="X13" s="119"/>
      <c r="Y13" s="119"/>
      <c r="Z13" s="119"/>
      <c r="AA13" s="119"/>
      <c r="AB13" s="119"/>
      <c r="AC13" s="120"/>
      <c r="AD13" s="121" t="s">
        <v>7</v>
      </c>
    </row>
    <row r="14" spans="1:35" ht="20.100000000000001" customHeight="1" x14ac:dyDescent="0.15">
      <c r="A14" s="100"/>
      <c r="B14" s="101"/>
      <c r="C14" s="101"/>
      <c r="D14" s="101"/>
      <c r="E14" s="101"/>
      <c r="F14" s="101"/>
      <c r="G14" s="102"/>
      <c r="H14" s="127"/>
      <c r="I14" s="4"/>
      <c r="J14" s="123" t="s">
        <v>21</v>
      </c>
      <c r="K14" s="123"/>
      <c r="L14" s="123"/>
      <c r="M14" s="44">
        <v>1</v>
      </c>
      <c r="N14" s="51" t="s">
        <v>22</v>
      </c>
      <c r="O14" s="50"/>
      <c r="P14" s="123" t="s">
        <v>21</v>
      </c>
      <c r="Q14" s="123"/>
      <c r="R14" s="123"/>
      <c r="S14" s="123"/>
      <c r="T14" s="44">
        <v>3</v>
      </c>
      <c r="U14" s="44"/>
      <c r="V14" s="51" t="s">
        <v>22</v>
      </c>
      <c r="W14" s="50"/>
      <c r="X14" s="123" t="s">
        <v>21</v>
      </c>
      <c r="Y14" s="123"/>
      <c r="Z14" s="123"/>
      <c r="AA14" s="44">
        <v>5</v>
      </c>
      <c r="AB14" s="44"/>
      <c r="AC14" s="51" t="s">
        <v>22</v>
      </c>
      <c r="AD14" s="122"/>
    </row>
    <row r="15" spans="1:35" ht="30" customHeight="1" x14ac:dyDescent="0.15">
      <c r="A15" s="45" t="s">
        <v>8</v>
      </c>
      <c r="B15" s="78" t="s">
        <v>64</v>
      </c>
      <c r="C15" s="78"/>
      <c r="D15" s="78"/>
      <c r="E15" s="78"/>
      <c r="F15" s="78"/>
      <c r="G15" s="78"/>
      <c r="H15" s="45">
        <v>2</v>
      </c>
      <c r="I15" s="30"/>
      <c r="J15" s="79" t="s">
        <v>40</v>
      </c>
      <c r="K15" s="79"/>
      <c r="L15" s="79"/>
      <c r="M15" s="79"/>
      <c r="N15" s="80"/>
      <c r="O15" s="30"/>
      <c r="P15" s="79" t="s">
        <v>41</v>
      </c>
      <c r="Q15" s="79"/>
      <c r="R15" s="79"/>
      <c r="S15" s="79"/>
      <c r="T15" s="79"/>
      <c r="U15" s="79"/>
      <c r="V15" s="80"/>
      <c r="W15" s="30"/>
      <c r="X15" s="79" t="s">
        <v>42</v>
      </c>
      <c r="Y15" s="79"/>
      <c r="Z15" s="79"/>
      <c r="AA15" s="79"/>
      <c r="AB15" s="79"/>
      <c r="AC15" s="80"/>
      <c r="AD15" s="11" t="str">
        <f>IF(AND(I15="",O15="",W15=""),"─",IF(AND(W15="",O15=""),H15,IF(W15="",H15*3,H15*5)))</f>
        <v>─</v>
      </c>
      <c r="AE15" s="29" t="s">
        <v>167</v>
      </c>
    </row>
    <row r="16" spans="1:35" ht="30" customHeight="1" x14ac:dyDescent="0.15">
      <c r="A16" s="45" t="s">
        <v>9</v>
      </c>
      <c r="B16" s="78" t="s">
        <v>65</v>
      </c>
      <c r="C16" s="78"/>
      <c r="D16" s="78"/>
      <c r="E16" s="78"/>
      <c r="F16" s="78"/>
      <c r="G16" s="78"/>
      <c r="H16" s="45">
        <v>1</v>
      </c>
      <c r="I16" s="30"/>
      <c r="J16" s="79" t="s">
        <v>43</v>
      </c>
      <c r="K16" s="79"/>
      <c r="L16" s="79"/>
      <c r="M16" s="79"/>
      <c r="N16" s="80"/>
      <c r="O16" s="30"/>
      <c r="P16" s="79" t="s">
        <v>44</v>
      </c>
      <c r="Q16" s="79"/>
      <c r="R16" s="79"/>
      <c r="S16" s="79"/>
      <c r="T16" s="79"/>
      <c r="U16" s="79"/>
      <c r="V16" s="80"/>
      <c r="W16" s="31"/>
      <c r="X16" s="81" t="s">
        <v>10</v>
      </c>
      <c r="Y16" s="81"/>
      <c r="Z16" s="81"/>
      <c r="AA16" s="81"/>
      <c r="AB16" s="81"/>
      <c r="AC16" s="82"/>
      <c r="AD16" s="11" t="str">
        <f t="shared" ref="AD16:AD31" si="0">IF(AND(I16="",O16="",W16=""),"─",IF(AND(W16="",O16=""),H16,IF(W16="",H16*3,H16*5)))</f>
        <v>─</v>
      </c>
      <c r="AE16" s="27" t="s">
        <v>168</v>
      </c>
    </row>
    <row r="17" spans="1:31" ht="30" customHeight="1" x14ac:dyDescent="0.15">
      <c r="A17" s="45" t="s">
        <v>11</v>
      </c>
      <c r="B17" s="78" t="s">
        <v>149</v>
      </c>
      <c r="C17" s="78"/>
      <c r="D17" s="78"/>
      <c r="E17" s="78"/>
      <c r="F17" s="78"/>
      <c r="G17" s="78"/>
      <c r="H17" s="45">
        <v>1</v>
      </c>
      <c r="I17" s="30"/>
      <c r="J17" s="116" t="s">
        <v>45</v>
      </c>
      <c r="K17" s="116"/>
      <c r="L17" s="116"/>
      <c r="M17" s="116"/>
      <c r="N17" s="117"/>
      <c r="O17" s="64"/>
      <c r="P17" s="116" t="s">
        <v>46</v>
      </c>
      <c r="Q17" s="116"/>
      <c r="R17" s="116"/>
      <c r="S17" s="116"/>
      <c r="T17" s="116"/>
      <c r="U17" s="116"/>
      <c r="V17" s="117"/>
      <c r="W17" s="30"/>
      <c r="X17" s="79" t="s">
        <v>47</v>
      </c>
      <c r="Y17" s="79"/>
      <c r="Z17" s="79"/>
      <c r="AA17" s="79"/>
      <c r="AB17" s="79"/>
      <c r="AC17" s="80"/>
      <c r="AD17" s="11" t="str">
        <f t="shared" si="0"/>
        <v>─</v>
      </c>
      <c r="AE17" s="27" t="s">
        <v>184</v>
      </c>
    </row>
    <row r="18" spans="1:31" ht="30" customHeight="1" x14ac:dyDescent="0.15">
      <c r="A18" s="45" t="s">
        <v>12</v>
      </c>
      <c r="B18" s="78" t="s">
        <v>66</v>
      </c>
      <c r="C18" s="78"/>
      <c r="D18" s="78"/>
      <c r="E18" s="78"/>
      <c r="F18" s="78"/>
      <c r="G18" s="78"/>
      <c r="H18" s="45">
        <v>2</v>
      </c>
      <c r="I18" s="30"/>
      <c r="J18" s="79" t="s">
        <v>31</v>
      </c>
      <c r="K18" s="79"/>
      <c r="L18" s="79"/>
      <c r="M18" s="79"/>
      <c r="N18" s="80"/>
      <c r="O18" s="30"/>
      <c r="P18" s="79" t="s">
        <v>48</v>
      </c>
      <c r="Q18" s="79"/>
      <c r="R18" s="79"/>
      <c r="S18" s="79"/>
      <c r="T18" s="79"/>
      <c r="U18" s="79"/>
      <c r="V18" s="80"/>
      <c r="W18" s="30"/>
      <c r="X18" s="79" t="s">
        <v>32</v>
      </c>
      <c r="Y18" s="79"/>
      <c r="Z18" s="79"/>
      <c r="AA18" s="79"/>
      <c r="AB18" s="79"/>
      <c r="AC18" s="80"/>
      <c r="AD18" s="11" t="str">
        <f t="shared" si="0"/>
        <v>─</v>
      </c>
      <c r="AE18" s="29" t="s">
        <v>183</v>
      </c>
    </row>
    <row r="19" spans="1:31" ht="30" customHeight="1" x14ac:dyDescent="0.15">
      <c r="A19" s="45" t="s">
        <v>13</v>
      </c>
      <c r="B19" s="78" t="s">
        <v>68</v>
      </c>
      <c r="C19" s="78"/>
      <c r="D19" s="78"/>
      <c r="E19" s="78"/>
      <c r="F19" s="78"/>
      <c r="G19" s="78"/>
      <c r="H19" s="45">
        <v>1</v>
      </c>
      <c r="I19" s="31"/>
      <c r="J19" s="81"/>
      <c r="K19" s="81"/>
      <c r="L19" s="81"/>
      <c r="M19" s="81"/>
      <c r="N19" s="82"/>
      <c r="O19" s="30"/>
      <c r="P19" s="79" t="s">
        <v>69</v>
      </c>
      <c r="Q19" s="79"/>
      <c r="R19" s="79"/>
      <c r="S19" s="79"/>
      <c r="T19" s="79"/>
      <c r="U19" s="79"/>
      <c r="V19" s="80"/>
      <c r="W19" s="30"/>
      <c r="X19" s="79" t="s">
        <v>70</v>
      </c>
      <c r="Y19" s="79"/>
      <c r="Z19" s="79"/>
      <c r="AA19" s="79"/>
      <c r="AB19" s="79"/>
      <c r="AC19" s="80"/>
      <c r="AD19" s="11" t="str">
        <f t="shared" si="0"/>
        <v>─</v>
      </c>
      <c r="AE19" s="29" t="s">
        <v>182</v>
      </c>
    </row>
    <row r="20" spans="1:31" ht="30" customHeight="1" x14ac:dyDescent="0.15">
      <c r="A20" s="45" t="s">
        <v>73</v>
      </c>
      <c r="B20" s="85" t="s">
        <v>78</v>
      </c>
      <c r="C20" s="86"/>
      <c r="D20" s="86"/>
      <c r="E20" s="86"/>
      <c r="F20" s="86"/>
      <c r="G20" s="87"/>
      <c r="H20" s="45">
        <v>2</v>
      </c>
      <c r="I20" s="65"/>
      <c r="J20" s="114"/>
      <c r="K20" s="114"/>
      <c r="L20" s="114"/>
      <c r="M20" s="114"/>
      <c r="N20" s="115"/>
      <c r="O20" s="31"/>
      <c r="P20" s="81"/>
      <c r="Q20" s="81"/>
      <c r="R20" s="81"/>
      <c r="S20" s="81"/>
      <c r="T20" s="81"/>
      <c r="U20" s="81"/>
      <c r="V20" s="82"/>
      <c r="W20" s="30"/>
      <c r="X20" s="79" t="s">
        <v>79</v>
      </c>
      <c r="Y20" s="79"/>
      <c r="Z20" s="79"/>
      <c r="AA20" s="79"/>
      <c r="AB20" s="79"/>
      <c r="AC20" s="80"/>
      <c r="AD20" s="11" t="str">
        <f t="shared" si="0"/>
        <v>─</v>
      </c>
      <c r="AE20" s="27" t="s">
        <v>125</v>
      </c>
    </row>
    <row r="21" spans="1:31" ht="30" customHeight="1" x14ac:dyDescent="0.15">
      <c r="A21" s="45" t="s">
        <v>83</v>
      </c>
      <c r="B21" s="78" t="s">
        <v>148</v>
      </c>
      <c r="C21" s="78"/>
      <c r="D21" s="78"/>
      <c r="E21" s="78"/>
      <c r="F21" s="78"/>
      <c r="G21" s="78"/>
      <c r="H21" s="45">
        <v>3</v>
      </c>
      <c r="I21" s="30"/>
      <c r="J21" s="79" t="s">
        <v>107</v>
      </c>
      <c r="K21" s="79"/>
      <c r="L21" s="79"/>
      <c r="M21" s="79"/>
      <c r="N21" s="80"/>
      <c r="O21" s="31"/>
      <c r="P21" s="81"/>
      <c r="Q21" s="81"/>
      <c r="R21" s="81"/>
      <c r="S21" s="81"/>
      <c r="T21" s="81"/>
      <c r="U21" s="81"/>
      <c r="V21" s="82"/>
      <c r="W21" s="31"/>
      <c r="X21" s="81"/>
      <c r="Y21" s="81"/>
      <c r="Z21" s="81"/>
      <c r="AA21" s="81"/>
      <c r="AB21" s="81"/>
      <c r="AC21" s="82"/>
      <c r="AD21" s="11" t="str">
        <f t="shared" si="0"/>
        <v>─</v>
      </c>
      <c r="AE21" s="27" t="s">
        <v>185</v>
      </c>
    </row>
    <row r="22" spans="1:31" ht="41.45" customHeight="1" x14ac:dyDescent="0.15">
      <c r="A22" s="45" t="s">
        <v>84</v>
      </c>
      <c r="B22" s="85" t="s">
        <v>206</v>
      </c>
      <c r="C22" s="86"/>
      <c r="D22" s="86"/>
      <c r="E22" s="86"/>
      <c r="F22" s="86"/>
      <c r="G22" s="87"/>
      <c r="H22" s="45">
        <v>1</v>
      </c>
      <c r="I22" s="65"/>
      <c r="J22" s="114"/>
      <c r="K22" s="114"/>
      <c r="L22" s="114"/>
      <c r="M22" s="114"/>
      <c r="N22" s="115"/>
      <c r="O22" s="30"/>
      <c r="P22" s="79" t="s">
        <v>155</v>
      </c>
      <c r="Q22" s="79"/>
      <c r="R22" s="79"/>
      <c r="S22" s="79"/>
      <c r="T22" s="79"/>
      <c r="U22" s="79"/>
      <c r="V22" s="80"/>
      <c r="W22" s="30"/>
      <c r="X22" s="79" t="s">
        <v>156</v>
      </c>
      <c r="Y22" s="79"/>
      <c r="Z22" s="79"/>
      <c r="AA22" s="79"/>
      <c r="AB22" s="79"/>
      <c r="AC22" s="80"/>
      <c r="AD22" s="11" t="str">
        <f>IF(AND(I22="",O22="",W22=""),"─",IF(AND(W22="",O22=""),H22,IF(W22="",H22*3,H22*5)))</f>
        <v>─</v>
      </c>
      <c r="AE22" s="27" t="s">
        <v>169</v>
      </c>
    </row>
    <row r="23" spans="1:31" ht="30" customHeight="1" x14ac:dyDescent="0.15">
      <c r="A23" s="45" t="s">
        <v>85</v>
      </c>
      <c r="B23" s="78" t="s">
        <v>150</v>
      </c>
      <c r="C23" s="78"/>
      <c r="D23" s="78"/>
      <c r="E23" s="78"/>
      <c r="F23" s="78"/>
      <c r="G23" s="78"/>
      <c r="H23" s="45">
        <v>1</v>
      </c>
      <c r="I23" s="30"/>
      <c r="J23" s="79" t="s">
        <v>49</v>
      </c>
      <c r="K23" s="79"/>
      <c r="L23" s="79"/>
      <c r="M23" s="79"/>
      <c r="N23" s="80"/>
      <c r="O23" s="30"/>
      <c r="P23" s="79" t="s">
        <v>151</v>
      </c>
      <c r="Q23" s="79"/>
      <c r="R23" s="79"/>
      <c r="S23" s="79"/>
      <c r="T23" s="79"/>
      <c r="U23" s="79"/>
      <c r="V23" s="80"/>
      <c r="W23" s="30"/>
      <c r="X23" s="79" t="s">
        <v>152</v>
      </c>
      <c r="Y23" s="79"/>
      <c r="Z23" s="79"/>
      <c r="AA23" s="79"/>
      <c r="AB23" s="79"/>
      <c r="AC23" s="80"/>
      <c r="AD23" s="11" t="str">
        <f t="shared" si="0"/>
        <v>─</v>
      </c>
      <c r="AE23" s="28" t="s">
        <v>170</v>
      </c>
    </row>
    <row r="24" spans="1:31" ht="20.100000000000001" customHeight="1" x14ac:dyDescent="0.15">
      <c r="A24" s="95" t="s">
        <v>14</v>
      </c>
      <c r="B24" s="78" t="s">
        <v>210</v>
      </c>
      <c r="C24" s="78"/>
      <c r="D24" s="78"/>
      <c r="E24" s="78"/>
      <c r="F24" s="78"/>
      <c r="G24" s="78"/>
      <c r="H24" s="45">
        <v>3</v>
      </c>
      <c r="I24" s="32" t="str">
        <f>IF(O25="","",IF(O25&lt;=4,"○",""))</f>
        <v/>
      </c>
      <c r="J24" s="79" t="s">
        <v>50</v>
      </c>
      <c r="K24" s="79"/>
      <c r="L24" s="79"/>
      <c r="M24" s="79"/>
      <c r="N24" s="80"/>
      <c r="O24" s="32" t="str">
        <f>IF(O25="","",IF(AND(O25&gt;=5,O25&lt;=24),"○",""))</f>
        <v/>
      </c>
      <c r="P24" s="79" t="s">
        <v>51</v>
      </c>
      <c r="Q24" s="79"/>
      <c r="R24" s="79"/>
      <c r="S24" s="79"/>
      <c r="T24" s="79"/>
      <c r="U24" s="79"/>
      <c r="V24" s="80"/>
      <c r="W24" s="32" t="str">
        <f>IF(O25="","",IF(O25&gt;=25,"○",""))</f>
        <v/>
      </c>
      <c r="X24" s="79" t="s">
        <v>128</v>
      </c>
      <c r="Y24" s="79"/>
      <c r="Z24" s="79"/>
      <c r="AA24" s="79"/>
      <c r="AB24" s="79"/>
      <c r="AC24" s="80"/>
      <c r="AD24" s="11" t="str">
        <f t="shared" si="0"/>
        <v>─</v>
      </c>
      <c r="AE24" s="76" t="s">
        <v>211</v>
      </c>
    </row>
    <row r="25" spans="1:31" ht="30" customHeight="1" x14ac:dyDescent="0.15">
      <c r="A25" s="96"/>
      <c r="B25" s="78"/>
      <c r="C25" s="78"/>
      <c r="D25" s="78"/>
      <c r="E25" s="78"/>
      <c r="F25" s="78"/>
      <c r="G25" s="78"/>
      <c r="H25" s="112" t="s">
        <v>129</v>
      </c>
      <c r="I25" s="104"/>
      <c r="J25" s="104"/>
      <c r="K25" s="104"/>
      <c r="L25" s="104"/>
      <c r="M25" s="104"/>
      <c r="N25" s="113"/>
      <c r="O25" s="35"/>
      <c r="P25" s="107" t="s">
        <v>114</v>
      </c>
      <c r="Q25" s="107"/>
      <c r="R25" s="107"/>
      <c r="S25" s="107"/>
      <c r="T25" s="107"/>
      <c r="U25" s="107"/>
      <c r="V25" s="108"/>
      <c r="W25" s="109" t="s">
        <v>115</v>
      </c>
      <c r="X25" s="110"/>
      <c r="Y25" s="110"/>
      <c r="Z25" s="110"/>
      <c r="AA25" s="110"/>
      <c r="AB25" s="110"/>
      <c r="AC25" s="111"/>
      <c r="AD25" s="11">
        <f>IF(O25="",0,IF(O25&lt;50,0,4*ROUNDUP((O25-49)/12,0)))</f>
        <v>0</v>
      </c>
      <c r="AE25" s="77"/>
    </row>
    <row r="26" spans="1:31" ht="45" customHeight="1" x14ac:dyDescent="0.15">
      <c r="A26" s="45" t="s">
        <v>15</v>
      </c>
      <c r="B26" s="78" t="s">
        <v>67</v>
      </c>
      <c r="C26" s="78"/>
      <c r="D26" s="78"/>
      <c r="E26" s="78"/>
      <c r="F26" s="78"/>
      <c r="G26" s="78"/>
      <c r="H26" s="45">
        <v>1</v>
      </c>
      <c r="I26" s="30"/>
      <c r="J26" s="79" t="s">
        <v>52</v>
      </c>
      <c r="K26" s="79"/>
      <c r="L26" s="79"/>
      <c r="M26" s="79"/>
      <c r="N26" s="80"/>
      <c r="O26" s="30"/>
      <c r="P26" s="79" t="s">
        <v>138</v>
      </c>
      <c r="Q26" s="79"/>
      <c r="R26" s="79"/>
      <c r="S26" s="79"/>
      <c r="T26" s="79"/>
      <c r="U26" s="79"/>
      <c r="V26" s="80"/>
      <c r="W26" s="30"/>
      <c r="X26" s="79" t="s">
        <v>53</v>
      </c>
      <c r="Y26" s="79"/>
      <c r="Z26" s="79"/>
      <c r="AA26" s="79"/>
      <c r="AB26" s="79"/>
      <c r="AC26" s="80"/>
      <c r="AD26" s="11" t="str">
        <f>IF(AND(I26="",O26="",W26=""),"─",IF(AND(W26="",O26=""),H26,IF(W26="",H26*3,H26*5)))</f>
        <v>─</v>
      </c>
      <c r="AE26" s="27" t="s">
        <v>127</v>
      </c>
    </row>
    <row r="27" spans="1:31" ht="30" customHeight="1" x14ac:dyDescent="0.15">
      <c r="A27" s="45" t="s">
        <v>74</v>
      </c>
      <c r="B27" s="78" t="s">
        <v>20</v>
      </c>
      <c r="C27" s="78"/>
      <c r="D27" s="78"/>
      <c r="E27" s="78"/>
      <c r="F27" s="78"/>
      <c r="G27" s="78"/>
      <c r="H27" s="45">
        <v>1</v>
      </c>
      <c r="I27" s="30"/>
      <c r="J27" s="79" t="s">
        <v>54</v>
      </c>
      <c r="K27" s="79"/>
      <c r="L27" s="79"/>
      <c r="M27" s="79"/>
      <c r="N27" s="80"/>
      <c r="O27" s="30"/>
      <c r="P27" s="79" t="s">
        <v>55</v>
      </c>
      <c r="Q27" s="79"/>
      <c r="R27" s="79"/>
      <c r="S27" s="79"/>
      <c r="T27" s="79"/>
      <c r="U27" s="79"/>
      <c r="V27" s="80"/>
      <c r="W27" s="30"/>
      <c r="X27" s="79" t="s">
        <v>56</v>
      </c>
      <c r="Y27" s="79"/>
      <c r="Z27" s="79"/>
      <c r="AA27" s="79"/>
      <c r="AB27" s="79"/>
      <c r="AC27" s="80"/>
      <c r="AD27" s="11" t="str">
        <f t="shared" si="0"/>
        <v>─</v>
      </c>
      <c r="AE27" s="27" t="s">
        <v>119</v>
      </c>
    </row>
    <row r="28" spans="1:31" ht="20.100000000000001" customHeight="1" x14ac:dyDescent="0.15">
      <c r="A28" s="95" t="s">
        <v>16</v>
      </c>
      <c r="B28" s="97" t="s">
        <v>88</v>
      </c>
      <c r="C28" s="98"/>
      <c r="D28" s="98"/>
      <c r="E28" s="98"/>
      <c r="F28" s="98"/>
      <c r="G28" s="99"/>
      <c r="H28" s="45">
        <v>2</v>
      </c>
      <c r="I28" s="32" t="str">
        <f>IF(O29="","",IF(O29&lt;=4,"○",""))</f>
        <v/>
      </c>
      <c r="J28" s="79" t="s">
        <v>57</v>
      </c>
      <c r="K28" s="79"/>
      <c r="L28" s="79"/>
      <c r="M28" s="79"/>
      <c r="N28" s="80"/>
      <c r="O28" s="32" t="str">
        <f>IF(O29="","",IF(AND(O29&gt;=5,O29&lt;=9),"○",""))</f>
        <v/>
      </c>
      <c r="P28" s="79" t="s">
        <v>58</v>
      </c>
      <c r="Q28" s="79"/>
      <c r="R28" s="79"/>
      <c r="S28" s="79"/>
      <c r="T28" s="79"/>
      <c r="U28" s="79"/>
      <c r="V28" s="80"/>
      <c r="W28" s="32" t="str">
        <f>IF(O29="","",IF(O29&gt;=10,"○",""))</f>
        <v/>
      </c>
      <c r="X28" s="79" t="s">
        <v>89</v>
      </c>
      <c r="Y28" s="79"/>
      <c r="Z28" s="79"/>
      <c r="AA28" s="79"/>
      <c r="AB28" s="79"/>
      <c r="AC28" s="80"/>
      <c r="AD28" s="11" t="str">
        <f t="shared" si="0"/>
        <v>─</v>
      </c>
      <c r="AE28" s="76" t="s">
        <v>171</v>
      </c>
    </row>
    <row r="29" spans="1:31" ht="30" customHeight="1" x14ac:dyDescent="0.15">
      <c r="A29" s="96"/>
      <c r="B29" s="100"/>
      <c r="C29" s="101"/>
      <c r="D29" s="101"/>
      <c r="E29" s="101"/>
      <c r="F29" s="101"/>
      <c r="G29" s="102"/>
      <c r="H29" s="85" t="s">
        <v>117</v>
      </c>
      <c r="I29" s="86"/>
      <c r="J29" s="86"/>
      <c r="K29" s="86"/>
      <c r="L29" s="86"/>
      <c r="M29" s="86"/>
      <c r="N29" s="87"/>
      <c r="O29" s="30"/>
      <c r="P29" s="107" t="s">
        <v>116</v>
      </c>
      <c r="Q29" s="107"/>
      <c r="R29" s="107"/>
      <c r="S29" s="107"/>
      <c r="T29" s="107"/>
      <c r="U29" s="107"/>
      <c r="V29" s="108"/>
      <c r="W29" s="109" t="s">
        <v>115</v>
      </c>
      <c r="X29" s="110"/>
      <c r="Y29" s="110"/>
      <c r="Z29" s="110"/>
      <c r="AA29" s="110"/>
      <c r="AB29" s="110"/>
      <c r="AC29" s="111"/>
      <c r="AD29" s="11">
        <f>IF(O29="",0,IF(O29&lt;12,0,3*ROUNDUP((O29-12)/3,0)))</f>
        <v>0</v>
      </c>
      <c r="AE29" s="77"/>
    </row>
    <row r="30" spans="1:31" ht="30" customHeight="1" x14ac:dyDescent="0.15">
      <c r="A30" s="45" t="s">
        <v>97</v>
      </c>
      <c r="B30" s="78" t="s">
        <v>106</v>
      </c>
      <c r="C30" s="78"/>
      <c r="D30" s="78"/>
      <c r="E30" s="78"/>
      <c r="F30" s="78"/>
      <c r="G30" s="78"/>
      <c r="H30" s="45">
        <v>1</v>
      </c>
      <c r="I30" s="30"/>
      <c r="J30" s="79" t="s">
        <v>103</v>
      </c>
      <c r="K30" s="79"/>
      <c r="L30" s="79"/>
      <c r="M30" s="79"/>
      <c r="N30" s="80"/>
      <c r="O30" s="30"/>
      <c r="P30" s="79" t="s">
        <v>104</v>
      </c>
      <c r="Q30" s="79"/>
      <c r="R30" s="79"/>
      <c r="S30" s="79"/>
      <c r="T30" s="79"/>
      <c r="U30" s="79"/>
      <c r="V30" s="80"/>
      <c r="W30" s="30"/>
      <c r="X30" s="79" t="s">
        <v>105</v>
      </c>
      <c r="Y30" s="79"/>
      <c r="Z30" s="79"/>
      <c r="AA30" s="79"/>
      <c r="AB30" s="79"/>
      <c r="AC30" s="80"/>
      <c r="AD30" s="11" t="str">
        <f>IF(L41&lt;&gt;"",H30*5+N41,IF(AND(I30="",O30="",W30=""),"─",IF(AND(W30="",O30=""),H30,IF(W30="",H30*3,H30*5))))</f>
        <v>─</v>
      </c>
      <c r="AE30" s="27" t="s">
        <v>172</v>
      </c>
    </row>
    <row r="31" spans="1:31" ht="30" customHeight="1" x14ac:dyDescent="0.15">
      <c r="A31" s="45" t="s">
        <v>86</v>
      </c>
      <c r="B31" s="85" t="s">
        <v>80</v>
      </c>
      <c r="C31" s="86"/>
      <c r="D31" s="86"/>
      <c r="E31" s="86"/>
      <c r="F31" s="86"/>
      <c r="G31" s="87"/>
      <c r="H31" s="45">
        <v>1</v>
      </c>
      <c r="I31" s="30"/>
      <c r="J31" s="79" t="s">
        <v>57</v>
      </c>
      <c r="K31" s="79"/>
      <c r="L31" s="79"/>
      <c r="M31" s="79"/>
      <c r="N31" s="80"/>
      <c r="O31" s="30"/>
      <c r="P31" s="79" t="s">
        <v>58</v>
      </c>
      <c r="Q31" s="79"/>
      <c r="R31" s="79"/>
      <c r="S31" s="79"/>
      <c r="T31" s="79"/>
      <c r="U31" s="79"/>
      <c r="V31" s="80"/>
      <c r="W31" s="30"/>
      <c r="X31" s="79" t="s">
        <v>81</v>
      </c>
      <c r="Y31" s="79"/>
      <c r="Z31" s="79"/>
      <c r="AA31" s="79"/>
      <c r="AB31" s="79"/>
      <c r="AC31" s="80"/>
      <c r="AD31" s="11" t="str">
        <f t="shared" si="0"/>
        <v>─</v>
      </c>
      <c r="AE31" s="27" t="s">
        <v>173</v>
      </c>
    </row>
    <row r="32" spans="1:31" ht="39.950000000000003" customHeight="1" x14ac:dyDescent="0.15">
      <c r="A32" s="45" t="s">
        <v>98</v>
      </c>
      <c r="B32" s="106" t="s">
        <v>82</v>
      </c>
      <c r="C32" s="106"/>
      <c r="D32" s="106"/>
      <c r="E32" s="106"/>
      <c r="F32" s="106"/>
      <c r="G32" s="106"/>
      <c r="H32" s="45">
        <v>1</v>
      </c>
      <c r="I32" s="30"/>
      <c r="J32" s="79" t="s">
        <v>59</v>
      </c>
      <c r="K32" s="79"/>
      <c r="L32" s="79"/>
      <c r="M32" s="79"/>
      <c r="N32" s="80"/>
      <c r="O32" s="30"/>
      <c r="P32" s="79" t="s">
        <v>60</v>
      </c>
      <c r="Q32" s="79"/>
      <c r="R32" s="79"/>
      <c r="S32" s="79"/>
      <c r="T32" s="79"/>
      <c r="U32" s="79"/>
      <c r="V32" s="80"/>
      <c r="W32" s="30"/>
      <c r="X32" s="79" t="s">
        <v>61</v>
      </c>
      <c r="Y32" s="79"/>
      <c r="Z32" s="79"/>
      <c r="AA32" s="79"/>
      <c r="AB32" s="79"/>
      <c r="AC32" s="80"/>
      <c r="AD32" s="11" t="str">
        <f>IF(AND(I32="",O32="",W32=""),"─",IF(AND(W32="",O32=""),H32,IF(W32="",H32*3,H32*5)))</f>
        <v>─</v>
      </c>
      <c r="AE32" s="27" t="s">
        <v>174</v>
      </c>
    </row>
    <row r="33" spans="1:32" ht="30" customHeight="1" x14ac:dyDescent="0.15">
      <c r="A33" s="45" t="s">
        <v>99</v>
      </c>
      <c r="B33" s="78" t="s">
        <v>205</v>
      </c>
      <c r="C33" s="78"/>
      <c r="D33" s="78"/>
      <c r="E33" s="78"/>
      <c r="F33" s="78"/>
      <c r="G33" s="78"/>
      <c r="H33" s="45">
        <v>3</v>
      </c>
      <c r="I33" s="12"/>
      <c r="J33" s="25"/>
      <c r="K33" s="25"/>
      <c r="L33" s="25"/>
      <c r="M33" s="25"/>
      <c r="N33" s="25"/>
      <c r="O33" s="25"/>
      <c r="P33" s="25"/>
      <c r="Q33" s="25"/>
      <c r="R33" s="25"/>
      <c r="S33" s="13" t="s">
        <v>24</v>
      </c>
      <c r="T33" s="94"/>
      <c r="U33" s="94"/>
      <c r="V33" s="14" t="s">
        <v>23</v>
      </c>
      <c r="W33" s="14"/>
      <c r="X33" s="25"/>
      <c r="Y33" s="25"/>
      <c r="Z33" s="25"/>
      <c r="AA33" s="25"/>
      <c r="AB33" s="25"/>
      <c r="AC33" s="15"/>
      <c r="AD33" s="11" t="str">
        <f>IF(T33="","─",T33*H33)</f>
        <v>─</v>
      </c>
      <c r="AE33" s="27" t="s">
        <v>177</v>
      </c>
    </row>
    <row r="34" spans="1:32" ht="30" customHeight="1" x14ac:dyDescent="0.15">
      <c r="A34" s="45" t="s">
        <v>100</v>
      </c>
      <c r="B34" s="78" t="s">
        <v>17</v>
      </c>
      <c r="C34" s="78"/>
      <c r="D34" s="78"/>
      <c r="E34" s="78"/>
      <c r="F34" s="78"/>
      <c r="G34" s="78"/>
      <c r="H34" s="45">
        <v>5</v>
      </c>
      <c r="I34" s="12"/>
      <c r="J34" s="25"/>
      <c r="K34" s="25"/>
      <c r="L34" s="25"/>
      <c r="M34" s="25"/>
      <c r="N34" s="25"/>
      <c r="O34" s="25"/>
      <c r="P34" s="25"/>
      <c r="Q34" s="25"/>
      <c r="R34" s="25"/>
      <c r="S34" s="13" t="s">
        <v>24</v>
      </c>
      <c r="T34" s="94"/>
      <c r="U34" s="94"/>
      <c r="V34" s="14" t="s">
        <v>23</v>
      </c>
      <c r="W34" s="14"/>
      <c r="X34" s="25"/>
      <c r="Y34" s="25"/>
      <c r="Z34" s="25"/>
      <c r="AA34" s="25"/>
      <c r="AB34" s="25"/>
      <c r="AC34" s="15"/>
      <c r="AD34" s="11" t="str">
        <f t="shared" ref="AD34" si="1">IF(T34="","─",T34*H34)</f>
        <v>─</v>
      </c>
      <c r="AE34" s="27" t="s">
        <v>176</v>
      </c>
    </row>
    <row r="35" spans="1:32" ht="30" customHeight="1" x14ac:dyDescent="0.15">
      <c r="A35" s="45" t="s">
        <v>101</v>
      </c>
      <c r="B35" s="78" t="s">
        <v>202</v>
      </c>
      <c r="C35" s="78"/>
      <c r="D35" s="78"/>
      <c r="E35" s="78"/>
      <c r="F35" s="78"/>
      <c r="G35" s="78"/>
      <c r="H35" s="45">
        <v>2</v>
      </c>
      <c r="I35" s="33"/>
      <c r="J35" s="83"/>
      <c r="K35" s="83"/>
      <c r="L35" s="83"/>
      <c r="M35" s="83"/>
      <c r="N35" s="84"/>
      <c r="O35" s="30"/>
      <c r="P35" s="79" t="s">
        <v>153</v>
      </c>
      <c r="Q35" s="79"/>
      <c r="R35" s="79"/>
      <c r="S35" s="79"/>
      <c r="T35" s="79"/>
      <c r="U35" s="79"/>
      <c r="V35" s="80"/>
      <c r="W35" s="30"/>
      <c r="X35" s="103" t="s">
        <v>154</v>
      </c>
      <c r="Y35" s="104"/>
      <c r="Z35" s="104"/>
      <c r="AA35" s="104"/>
      <c r="AB35" s="104"/>
      <c r="AC35" s="105"/>
      <c r="AD35" s="11" t="str">
        <f>IF(AND(I35="",O35="",W35=""),"─",IF(AND(W35="",O35=""),H35,IF(W35="",H35*3,H35*5)))</f>
        <v>─</v>
      </c>
      <c r="AE35" s="27" t="s">
        <v>175</v>
      </c>
    </row>
    <row r="36" spans="1:32" ht="30" customHeight="1" x14ac:dyDescent="0.15">
      <c r="A36" s="45" t="s">
        <v>102</v>
      </c>
      <c r="B36" s="85" t="s">
        <v>178</v>
      </c>
      <c r="C36" s="86"/>
      <c r="D36" s="86"/>
      <c r="E36" s="86"/>
      <c r="F36" s="86"/>
      <c r="G36" s="87"/>
      <c r="H36" s="45">
        <v>1</v>
      </c>
      <c r="I36" s="30"/>
      <c r="J36" s="88" t="s">
        <v>107</v>
      </c>
      <c r="K36" s="88"/>
      <c r="L36" s="88"/>
      <c r="M36" s="88"/>
      <c r="N36" s="89"/>
      <c r="O36" s="33"/>
      <c r="P36" s="83"/>
      <c r="Q36" s="83"/>
      <c r="R36" s="83"/>
      <c r="S36" s="83"/>
      <c r="T36" s="83"/>
      <c r="U36" s="83"/>
      <c r="V36" s="84"/>
      <c r="W36" s="34"/>
      <c r="X36" s="83"/>
      <c r="Y36" s="83"/>
      <c r="Z36" s="83"/>
      <c r="AA36" s="83"/>
      <c r="AB36" s="83"/>
      <c r="AC36" s="84"/>
      <c r="AD36" s="11" t="str">
        <f>IF(AND(I36="",O36="",W36=""),"─",IF(AND(W36="",O36=""),H36,IF(W36="",H36*3,H36*5)))</f>
        <v>─</v>
      </c>
      <c r="AE36" s="27" t="s">
        <v>179</v>
      </c>
    </row>
    <row r="37" spans="1:32" ht="30" customHeight="1" x14ac:dyDescent="0.15">
      <c r="A37" s="45" t="s">
        <v>122</v>
      </c>
      <c r="B37" s="85" t="s">
        <v>120</v>
      </c>
      <c r="C37" s="86"/>
      <c r="D37" s="86"/>
      <c r="E37" s="86"/>
      <c r="F37" s="86"/>
      <c r="G37" s="87"/>
      <c r="H37" s="45">
        <v>1</v>
      </c>
      <c r="I37" s="30"/>
      <c r="J37" s="88" t="s">
        <v>121</v>
      </c>
      <c r="K37" s="88"/>
      <c r="L37" s="88"/>
      <c r="M37" s="88"/>
      <c r="N37" s="89"/>
      <c r="O37" s="33"/>
      <c r="P37" s="83"/>
      <c r="Q37" s="83"/>
      <c r="R37" s="83"/>
      <c r="S37" s="83"/>
      <c r="T37" s="83"/>
      <c r="U37" s="83"/>
      <c r="V37" s="84"/>
      <c r="W37" s="34"/>
      <c r="X37" s="83"/>
      <c r="Y37" s="83"/>
      <c r="Z37" s="83"/>
      <c r="AA37" s="83"/>
      <c r="AB37" s="83"/>
      <c r="AC37" s="84"/>
      <c r="AD37" s="11" t="str">
        <f t="shared" ref="AD37" si="2">IF(AND(I37="",O37="",W37=""),"─",IF(AND(W37="",O37=""),H37,IF(W37="",H37*3,H37*5)))</f>
        <v>─</v>
      </c>
      <c r="AE37" s="27" t="s">
        <v>181</v>
      </c>
    </row>
    <row r="38" spans="1:32" ht="30" customHeight="1" x14ac:dyDescent="0.15">
      <c r="A38" s="52" t="s">
        <v>208</v>
      </c>
      <c r="B38" s="78" t="s">
        <v>18</v>
      </c>
      <c r="C38" s="78"/>
      <c r="D38" s="78"/>
      <c r="E38" s="78"/>
      <c r="F38" s="78"/>
      <c r="G38" s="78"/>
      <c r="H38" s="45">
        <v>2</v>
      </c>
      <c r="I38" s="30"/>
      <c r="J38" s="79" t="s">
        <v>62</v>
      </c>
      <c r="K38" s="79"/>
      <c r="L38" s="79"/>
      <c r="M38" s="79"/>
      <c r="N38" s="80"/>
      <c r="O38" s="31"/>
      <c r="P38" s="81"/>
      <c r="Q38" s="81"/>
      <c r="R38" s="81"/>
      <c r="S38" s="81"/>
      <c r="T38" s="81"/>
      <c r="U38" s="81"/>
      <c r="V38" s="82"/>
      <c r="W38" s="30"/>
      <c r="X38" s="79" t="s">
        <v>87</v>
      </c>
      <c r="Y38" s="79"/>
      <c r="Z38" s="79"/>
      <c r="AA38" s="79"/>
      <c r="AB38" s="79"/>
      <c r="AC38" s="80"/>
      <c r="AD38" s="11" t="str">
        <f>IF(AND(I38="",O38="",W38=""),"─",IF(AND(W38="",O38=""),H38,IF(W38="",H38*3,H38*5)))</f>
        <v>─</v>
      </c>
      <c r="AE38" s="27" t="s">
        <v>180</v>
      </c>
    </row>
    <row r="39" spans="1:32" ht="30" customHeight="1" x14ac:dyDescent="0.15">
      <c r="A39" s="78" t="s">
        <v>63</v>
      </c>
      <c r="B39" s="78"/>
      <c r="C39" s="78"/>
      <c r="D39" s="78"/>
      <c r="E39" s="78"/>
      <c r="F39" s="78"/>
      <c r="G39" s="78"/>
      <c r="H39" s="90"/>
      <c r="I39" s="91"/>
      <c r="J39" s="91"/>
      <c r="K39" s="91"/>
      <c r="L39" s="91"/>
      <c r="M39" s="91"/>
      <c r="N39" s="92"/>
      <c r="O39" s="92"/>
      <c r="P39" s="91"/>
      <c r="Q39" s="91"/>
      <c r="R39" s="91"/>
      <c r="S39" s="91"/>
      <c r="T39" s="91"/>
      <c r="U39" s="91"/>
      <c r="V39" s="91"/>
      <c r="W39" s="91"/>
      <c r="X39" s="91"/>
      <c r="Y39" s="91"/>
      <c r="Z39" s="91"/>
      <c r="AA39" s="91"/>
      <c r="AB39" s="91"/>
      <c r="AC39" s="93"/>
      <c r="AD39" s="11">
        <f>SUM(AD15:AD38)</f>
        <v>0</v>
      </c>
      <c r="AE39" s="52"/>
    </row>
    <row r="40" spans="1:32" ht="20.100000000000001" hidden="1" customHeight="1" x14ac:dyDescent="0.15">
      <c r="A40" s="19"/>
      <c r="K40" s="20"/>
      <c r="L40" s="21"/>
      <c r="M40" s="5"/>
      <c r="N40" s="22"/>
      <c r="O40" s="5"/>
      <c r="AF40" s="26"/>
    </row>
    <row r="41" spans="1:32" ht="20.100000000000001" hidden="1" customHeight="1" x14ac:dyDescent="0.15">
      <c r="A41" s="5"/>
      <c r="C41" s="7" t="s">
        <v>132</v>
      </c>
    </row>
  </sheetData>
  <mergeCells count="126">
    <mergeCell ref="A8:G8"/>
    <mergeCell ref="A9:G9"/>
    <mergeCell ref="A10:G10"/>
    <mergeCell ref="H8:AD8"/>
    <mergeCell ref="H9:AD9"/>
    <mergeCell ref="H10:AD10"/>
    <mergeCell ref="B1:J2"/>
    <mergeCell ref="A6:G6"/>
    <mergeCell ref="H6:N6"/>
    <mergeCell ref="O6:V6"/>
    <mergeCell ref="W6:AD6"/>
    <mergeCell ref="A7:G7"/>
    <mergeCell ref="H7:AD7"/>
    <mergeCell ref="N1:P1"/>
    <mergeCell ref="Q1:AD1"/>
    <mergeCell ref="A4:AD4"/>
    <mergeCell ref="A5:AD5"/>
    <mergeCell ref="N2:P3"/>
    <mergeCell ref="O13:V13"/>
    <mergeCell ref="W13:AC13"/>
    <mergeCell ref="AD13:AD14"/>
    <mergeCell ref="J14:L14"/>
    <mergeCell ref="P14:S14"/>
    <mergeCell ref="X14:Z14"/>
    <mergeCell ref="B19:G19"/>
    <mergeCell ref="J19:N19"/>
    <mergeCell ref="P19:V19"/>
    <mergeCell ref="X19:AC19"/>
    <mergeCell ref="B15:G15"/>
    <mergeCell ref="J15:N15"/>
    <mergeCell ref="P15:V15"/>
    <mergeCell ref="X15:AC15"/>
    <mergeCell ref="B16:G16"/>
    <mergeCell ref="J16:N16"/>
    <mergeCell ref="P16:V16"/>
    <mergeCell ref="X16:AC16"/>
    <mergeCell ref="A12:G14"/>
    <mergeCell ref="H12:H14"/>
    <mergeCell ref="I12:AD12"/>
    <mergeCell ref="I13:N13"/>
    <mergeCell ref="B20:G20"/>
    <mergeCell ref="J20:N20"/>
    <mergeCell ref="P20:V20"/>
    <mergeCell ref="X20:AC20"/>
    <mergeCell ref="B17:G17"/>
    <mergeCell ref="J17:N17"/>
    <mergeCell ref="P17:V17"/>
    <mergeCell ref="X17:AC17"/>
    <mergeCell ref="B18:G18"/>
    <mergeCell ref="J18:N18"/>
    <mergeCell ref="P18:V18"/>
    <mergeCell ref="X18:AC18"/>
    <mergeCell ref="A24:A25"/>
    <mergeCell ref="B24:G25"/>
    <mergeCell ref="J24:N24"/>
    <mergeCell ref="P24:V24"/>
    <mergeCell ref="X24:AC24"/>
    <mergeCell ref="H25:N25"/>
    <mergeCell ref="B21:G21"/>
    <mergeCell ref="J21:N21"/>
    <mergeCell ref="P21:V21"/>
    <mergeCell ref="X21:AC21"/>
    <mergeCell ref="B22:G22"/>
    <mergeCell ref="J22:N22"/>
    <mergeCell ref="P22:V22"/>
    <mergeCell ref="X22:AC22"/>
    <mergeCell ref="P25:V25"/>
    <mergeCell ref="W25:AC25"/>
    <mergeCell ref="B26:G26"/>
    <mergeCell ref="J26:N26"/>
    <mergeCell ref="P26:V26"/>
    <mergeCell ref="X26:AC26"/>
    <mergeCell ref="B23:G23"/>
    <mergeCell ref="J23:N23"/>
    <mergeCell ref="P23:V23"/>
    <mergeCell ref="X23:AC23"/>
    <mergeCell ref="B27:G27"/>
    <mergeCell ref="J27:N27"/>
    <mergeCell ref="P27:V27"/>
    <mergeCell ref="X27:AC27"/>
    <mergeCell ref="T34:U34"/>
    <mergeCell ref="J35:N35"/>
    <mergeCell ref="P35:V35"/>
    <mergeCell ref="A28:A29"/>
    <mergeCell ref="B28:G29"/>
    <mergeCell ref="J28:N28"/>
    <mergeCell ref="P28:V28"/>
    <mergeCell ref="X35:AC35"/>
    <mergeCell ref="X28:AC28"/>
    <mergeCell ref="H29:N29"/>
    <mergeCell ref="X31:AC31"/>
    <mergeCell ref="B32:G32"/>
    <mergeCell ref="J32:N32"/>
    <mergeCell ref="P32:V32"/>
    <mergeCell ref="X32:AC32"/>
    <mergeCell ref="P29:V29"/>
    <mergeCell ref="W29:AC29"/>
    <mergeCell ref="B30:G30"/>
    <mergeCell ref="J30:N30"/>
    <mergeCell ref="P30:V30"/>
    <mergeCell ref="X30:AC30"/>
    <mergeCell ref="P31:V31"/>
    <mergeCell ref="AE24:AE25"/>
    <mergeCell ref="AE28:AE29"/>
    <mergeCell ref="B38:G38"/>
    <mergeCell ref="J38:N38"/>
    <mergeCell ref="P38:V38"/>
    <mergeCell ref="X38:AC38"/>
    <mergeCell ref="A39:G39"/>
    <mergeCell ref="X36:AC36"/>
    <mergeCell ref="B37:G37"/>
    <mergeCell ref="J37:N37"/>
    <mergeCell ref="P37:V37"/>
    <mergeCell ref="X37:AC37"/>
    <mergeCell ref="H39:M39"/>
    <mergeCell ref="N39:O39"/>
    <mergeCell ref="P39:AC39"/>
    <mergeCell ref="B33:G33"/>
    <mergeCell ref="B35:G35"/>
    <mergeCell ref="B34:G34"/>
    <mergeCell ref="B36:G36"/>
    <mergeCell ref="J36:N36"/>
    <mergeCell ref="P36:V36"/>
    <mergeCell ref="B31:G31"/>
    <mergeCell ref="J31:N31"/>
    <mergeCell ref="T33:U33"/>
  </mergeCells>
  <phoneticPr fontId="1"/>
  <dataValidations count="1">
    <dataValidation type="list" allowBlank="1" showInputMessage="1" showErrorMessage="1" sqref="I15:I18 I23 I21 W35 O35 I26:I27 I30:I32 I36:I38 O15:O19 O22:O23 W38 O30:O32 W30:W32 W26:W27 W22:W23 W17:W20 W15 O26:O27" xr:uid="{00000000-0002-0000-0100-000000000000}">
      <formula1>$C$40:$C$41</formula1>
    </dataValidation>
  </dataValidations>
  <printOptions horizontalCentered="1"/>
  <pageMargins left="0.23622047244094491" right="0.23622047244094491" top="0.55118110236220474" bottom="0.55118110236220474" header="0.31496062992125984" footer="0.31496062992125984"/>
  <pageSetup paperSize="9" scale="81" orientation="portrait" horizontalDpi="4294967293" r:id="rId1"/>
  <headerFooter alignWithMargins="0"/>
  <ignoredErrors>
    <ignoredError sqref="AD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35"/>
  <sheetViews>
    <sheetView view="pageBreakPreview" zoomScaleNormal="70" zoomScaleSheetLayoutView="100" workbookViewId="0">
      <selection activeCell="B1" sqref="B1:J2"/>
    </sheetView>
  </sheetViews>
  <sheetFormatPr defaultColWidth="3.625" defaultRowHeight="20.100000000000001" customHeight="1" x14ac:dyDescent="0.15"/>
  <cols>
    <col min="1" max="1" width="2.875" style="2" bestFit="1" customWidth="1"/>
    <col min="2" max="7" width="3.625" style="2"/>
    <col min="8" max="8" width="3.75" style="2" bestFit="1" customWidth="1"/>
    <col min="9" max="9" width="3.75" style="2" customWidth="1"/>
    <col min="10" max="11" width="3.625" style="2"/>
    <col min="12" max="12" width="4.25" style="2" bestFit="1" customWidth="1"/>
    <col min="13" max="13" width="3.75" style="2" bestFit="1" customWidth="1"/>
    <col min="14" max="14" width="3.625" style="2"/>
    <col min="15" max="15" width="4.625" style="2" bestFit="1" customWidth="1"/>
    <col min="16" max="16" width="3.625" style="2"/>
    <col min="17" max="18" width="2.125" style="2" customWidth="1"/>
    <col min="19" max="19" width="3.625" style="2"/>
    <col min="20" max="20" width="4.25" style="2" bestFit="1" customWidth="1"/>
    <col min="21" max="22" width="2.125" style="2" customWidth="1"/>
    <col min="23" max="25" width="3.625" style="2"/>
    <col min="26" max="27" width="2.125" style="2" customWidth="1"/>
    <col min="28" max="28" width="3.75" style="2" bestFit="1" customWidth="1"/>
    <col min="29" max="29" width="3.625" style="2"/>
    <col min="30" max="30" width="4.625" style="2" customWidth="1"/>
    <col min="31" max="31" width="100.625" style="2" customWidth="1"/>
    <col min="32" max="228" width="3.625" style="2"/>
    <col min="229" max="229" width="2.875" style="2" bestFit="1" customWidth="1"/>
    <col min="230" max="484" width="3.625" style="2"/>
    <col min="485" max="485" width="2.875" style="2" bestFit="1" customWidth="1"/>
    <col min="486" max="740" width="3.625" style="2"/>
    <col min="741" max="741" width="2.875" style="2" bestFit="1" customWidth="1"/>
    <col min="742" max="996" width="3.625" style="2"/>
    <col min="997" max="997" width="2.875" style="2" bestFit="1" customWidth="1"/>
    <col min="998" max="1252" width="3.625" style="2"/>
    <col min="1253" max="1253" width="2.875" style="2" bestFit="1" customWidth="1"/>
    <col min="1254" max="1508" width="3.625" style="2"/>
    <col min="1509" max="1509" width="2.875" style="2" bestFit="1" customWidth="1"/>
    <col min="1510" max="1764" width="3.625" style="2"/>
    <col min="1765" max="1765" width="2.875" style="2" bestFit="1" customWidth="1"/>
    <col min="1766" max="2020" width="3.625" style="2"/>
    <col min="2021" max="2021" width="2.875" style="2" bestFit="1" customWidth="1"/>
    <col min="2022" max="2276" width="3.625" style="2"/>
    <col min="2277" max="2277" width="2.875" style="2" bestFit="1" customWidth="1"/>
    <col min="2278" max="2532" width="3.625" style="2"/>
    <col min="2533" max="2533" width="2.875" style="2" bestFit="1" customWidth="1"/>
    <col min="2534" max="2788" width="3.625" style="2"/>
    <col min="2789" max="2789" width="2.875" style="2" bestFit="1" customWidth="1"/>
    <col min="2790" max="3044" width="3.625" style="2"/>
    <col min="3045" max="3045" width="2.875" style="2" bestFit="1" customWidth="1"/>
    <col min="3046" max="3300" width="3.625" style="2"/>
    <col min="3301" max="3301" width="2.875" style="2" bestFit="1" customWidth="1"/>
    <col min="3302" max="3556" width="3.625" style="2"/>
    <col min="3557" max="3557" width="2.875" style="2" bestFit="1" customWidth="1"/>
    <col min="3558" max="3812" width="3.625" style="2"/>
    <col min="3813" max="3813" width="2.875" style="2" bestFit="1" customWidth="1"/>
    <col min="3814" max="4068" width="3.625" style="2"/>
    <col min="4069" max="4069" width="2.875" style="2" bestFit="1" customWidth="1"/>
    <col min="4070" max="4324" width="3.625" style="2"/>
    <col min="4325" max="4325" width="2.875" style="2" bestFit="1" customWidth="1"/>
    <col min="4326" max="4580" width="3.625" style="2"/>
    <col min="4581" max="4581" width="2.875" style="2" bestFit="1" customWidth="1"/>
    <col min="4582" max="4836" width="3.625" style="2"/>
    <col min="4837" max="4837" width="2.875" style="2" bestFit="1" customWidth="1"/>
    <col min="4838" max="5092" width="3.625" style="2"/>
    <col min="5093" max="5093" width="2.875" style="2" bestFit="1" customWidth="1"/>
    <col min="5094" max="5348" width="3.625" style="2"/>
    <col min="5349" max="5349" width="2.875" style="2" bestFit="1" customWidth="1"/>
    <col min="5350" max="5604" width="3.625" style="2"/>
    <col min="5605" max="5605" width="2.875" style="2" bestFit="1" customWidth="1"/>
    <col min="5606" max="5860" width="3.625" style="2"/>
    <col min="5861" max="5861" width="2.875" style="2" bestFit="1" customWidth="1"/>
    <col min="5862" max="6116" width="3.625" style="2"/>
    <col min="6117" max="6117" width="2.875" style="2" bestFit="1" customWidth="1"/>
    <col min="6118" max="6372" width="3.625" style="2"/>
    <col min="6373" max="6373" width="2.875" style="2" bestFit="1" customWidth="1"/>
    <col min="6374" max="6628" width="3.625" style="2"/>
    <col min="6629" max="6629" width="2.875" style="2" bestFit="1" customWidth="1"/>
    <col min="6630" max="6884" width="3.625" style="2"/>
    <col min="6885" max="6885" width="2.875" style="2" bestFit="1" customWidth="1"/>
    <col min="6886" max="7140" width="3.625" style="2"/>
    <col min="7141" max="7141" width="2.875" style="2" bestFit="1" customWidth="1"/>
    <col min="7142" max="7396" width="3.625" style="2"/>
    <col min="7397" max="7397" width="2.875" style="2" bestFit="1" customWidth="1"/>
    <col min="7398" max="7652" width="3.625" style="2"/>
    <col min="7653" max="7653" width="2.875" style="2" bestFit="1" customWidth="1"/>
    <col min="7654" max="7908" width="3.625" style="2"/>
    <col min="7909" max="7909" width="2.875" style="2" bestFit="1" customWidth="1"/>
    <col min="7910" max="8164" width="3.625" style="2"/>
    <col min="8165" max="8165" width="2.875" style="2" bestFit="1" customWidth="1"/>
    <col min="8166" max="8420" width="3.625" style="2"/>
    <col min="8421" max="8421" width="2.875" style="2" bestFit="1" customWidth="1"/>
    <col min="8422" max="8676" width="3.625" style="2"/>
    <col min="8677" max="8677" width="2.875" style="2" bestFit="1" customWidth="1"/>
    <col min="8678" max="8932" width="3.625" style="2"/>
    <col min="8933" max="8933" width="2.875" style="2" bestFit="1" customWidth="1"/>
    <col min="8934" max="9188" width="3.625" style="2"/>
    <col min="9189" max="9189" width="2.875" style="2" bestFit="1" customWidth="1"/>
    <col min="9190" max="9444" width="3.625" style="2"/>
    <col min="9445" max="9445" width="2.875" style="2" bestFit="1" customWidth="1"/>
    <col min="9446" max="9700" width="3.625" style="2"/>
    <col min="9701" max="9701" width="2.875" style="2" bestFit="1" customWidth="1"/>
    <col min="9702" max="9956" width="3.625" style="2"/>
    <col min="9957" max="9957" width="2.875" style="2" bestFit="1" customWidth="1"/>
    <col min="9958" max="10212" width="3.625" style="2"/>
    <col min="10213" max="10213" width="2.875" style="2" bestFit="1" customWidth="1"/>
    <col min="10214" max="10468" width="3.625" style="2"/>
    <col min="10469" max="10469" width="2.875" style="2" bestFit="1" customWidth="1"/>
    <col min="10470" max="10724" width="3.625" style="2"/>
    <col min="10725" max="10725" width="2.875" style="2" bestFit="1" customWidth="1"/>
    <col min="10726" max="10980" width="3.625" style="2"/>
    <col min="10981" max="10981" width="2.875" style="2" bestFit="1" customWidth="1"/>
    <col min="10982" max="11236" width="3.625" style="2"/>
    <col min="11237" max="11237" width="2.875" style="2" bestFit="1" customWidth="1"/>
    <col min="11238" max="11492" width="3.625" style="2"/>
    <col min="11493" max="11493" width="2.875" style="2" bestFit="1" customWidth="1"/>
    <col min="11494" max="11748" width="3.625" style="2"/>
    <col min="11749" max="11749" width="2.875" style="2" bestFit="1" customWidth="1"/>
    <col min="11750" max="12004" width="3.625" style="2"/>
    <col min="12005" max="12005" width="2.875" style="2" bestFit="1" customWidth="1"/>
    <col min="12006" max="12260" width="3.625" style="2"/>
    <col min="12261" max="12261" width="2.875" style="2" bestFit="1" customWidth="1"/>
    <col min="12262" max="12516" width="3.625" style="2"/>
    <col min="12517" max="12517" width="2.875" style="2" bestFit="1" customWidth="1"/>
    <col min="12518" max="12772" width="3.625" style="2"/>
    <col min="12773" max="12773" width="2.875" style="2" bestFit="1" customWidth="1"/>
    <col min="12774" max="13028" width="3.625" style="2"/>
    <col min="13029" max="13029" width="2.875" style="2" bestFit="1" customWidth="1"/>
    <col min="13030" max="13284" width="3.625" style="2"/>
    <col min="13285" max="13285" width="2.875" style="2" bestFit="1" customWidth="1"/>
    <col min="13286" max="13540" width="3.625" style="2"/>
    <col min="13541" max="13541" width="2.875" style="2" bestFit="1" customWidth="1"/>
    <col min="13542" max="13796" width="3.625" style="2"/>
    <col min="13797" max="13797" width="2.875" style="2" bestFit="1" customWidth="1"/>
    <col min="13798" max="14052" width="3.625" style="2"/>
    <col min="14053" max="14053" width="2.875" style="2" bestFit="1" customWidth="1"/>
    <col min="14054" max="14308" width="3.625" style="2"/>
    <col min="14309" max="14309" width="2.875" style="2" bestFit="1" customWidth="1"/>
    <col min="14310" max="14564" width="3.625" style="2"/>
    <col min="14565" max="14565" width="2.875" style="2" bestFit="1" customWidth="1"/>
    <col min="14566" max="14820" width="3.625" style="2"/>
    <col min="14821" max="14821" width="2.875" style="2" bestFit="1" customWidth="1"/>
    <col min="14822" max="15076" width="3.625" style="2"/>
    <col min="15077" max="15077" width="2.875" style="2" bestFit="1" customWidth="1"/>
    <col min="15078" max="15332" width="3.625" style="2"/>
    <col min="15333" max="15333" width="2.875" style="2" bestFit="1" customWidth="1"/>
    <col min="15334" max="15588" width="3.625" style="2"/>
    <col min="15589" max="15589" width="2.875" style="2" bestFit="1" customWidth="1"/>
    <col min="15590" max="15844" width="3.625" style="2"/>
    <col min="15845" max="15845" width="2.875" style="2" bestFit="1" customWidth="1"/>
    <col min="15846" max="16100" width="3.625" style="2"/>
    <col min="16101" max="16101" width="2.875" style="2" bestFit="1" customWidth="1"/>
    <col min="16102" max="16384" width="3.625" style="2"/>
  </cols>
  <sheetData>
    <row r="1" spans="1:31" s="8" customFormat="1" ht="27" customHeight="1" x14ac:dyDescent="0.15">
      <c r="A1" s="9"/>
      <c r="B1" s="136" t="s">
        <v>217</v>
      </c>
      <c r="C1" s="137"/>
      <c r="D1" s="137"/>
      <c r="E1" s="137"/>
      <c r="F1" s="137"/>
      <c r="G1" s="137"/>
      <c r="H1" s="137"/>
      <c r="I1" s="137"/>
      <c r="J1" s="137"/>
      <c r="N1" s="173" t="s">
        <v>25</v>
      </c>
      <c r="O1" s="173"/>
      <c r="P1" s="173"/>
      <c r="Q1" s="174" t="e">
        <f>IF(#REF!="","",#REF!)</f>
        <v>#REF!</v>
      </c>
      <c r="R1" s="174"/>
      <c r="S1" s="174"/>
      <c r="T1" s="174"/>
      <c r="U1" s="174"/>
      <c r="V1" s="174"/>
      <c r="W1" s="174"/>
      <c r="X1" s="174"/>
      <c r="Y1" s="174"/>
      <c r="Z1" s="174"/>
      <c r="AA1" s="174"/>
      <c r="AB1" s="174"/>
      <c r="AC1" s="174"/>
      <c r="AD1" s="174"/>
    </row>
    <row r="2" spans="1:31" s="8" customFormat="1" ht="13.5" x14ac:dyDescent="0.15">
      <c r="A2" s="66"/>
      <c r="B2" s="137"/>
      <c r="C2" s="137"/>
      <c r="D2" s="137"/>
      <c r="E2" s="137"/>
      <c r="F2" s="137"/>
      <c r="G2" s="137"/>
      <c r="H2" s="137"/>
      <c r="I2" s="137"/>
      <c r="J2" s="137"/>
      <c r="N2" s="167" t="s">
        <v>76</v>
      </c>
      <c r="O2" s="168"/>
      <c r="P2" s="169"/>
      <c r="Q2" s="67" t="e">
        <f>#REF!</f>
        <v>#REF!</v>
      </c>
      <c r="R2" s="68" t="s">
        <v>134</v>
      </c>
      <c r="S2" s="68"/>
      <c r="T2" s="17"/>
      <c r="U2" s="69" t="e">
        <f>#REF!</f>
        <v>#REF!</v>
      </c>
      <c r="V2" s="68" t="s">
        <v>135</v>
      </c>
      <c r="W2" s="69"/>
      <c r="X2" s="68"/>
      <c r="Y2" s="69"/>
      <c r="Z2" s="68"/>
      <c r="AA2" s="68"/>
      <c r="AB2" s="17"/>
      <c r="AC2" s="68"/>
      <c r="AD2" s="70"/>
      <c r="AE2" s="71"/>
    </row>
    <row r="3" spans="1:31" s="8" customFormat="1" ht="13.5" customHeight="1" x14ac:dyDescent="0.15">
      <c r="A3" s="66"/>
      <c r="F3" s="10"/>
      <c r="G3" s="10"/>
      <c r="N3" s="170"/>
      <c r="O3" s="171"/>
      <c r="P3" s="172"/>
      <c r="Q3" s="72" t="e">
        <f>#REF!</f>
        <v>#REF!</v>
      </c>
      <c r="R3" s="69" t="s">
        <v>133</v>
      </c>
      <c r="S3" s="69"/>
      <c r="T3" s="17"/>
      <c r="U3" s="73" t="e">
        <f>#REF!</f>
        <v>#REF!</v>
      </c>
      <c r="V3" s="69" t="s">
        <v>136</v>
      </c>
      <c r="W3" s="73"/>
      <c r="X3" s="69"/>
      <c r="Y3" s="73"/>
      <c r="Z3" s="73" t="e">
        <f>#REF!</f>
        <v>#REF!</v>
      </c>
      <c r="AA3" s="69" t="s">
        <v>137</v>
      </c>
      <c r="AB3" s="69"/>
      <c r="AC3" s="17"/>
      <c r="AD3" s="74"/>
      <c r="AE3" s="75"/>
    </row>
    <row r="4" spans="1:31" s="1" customFormat="1" ht="26.25" customHeight="1" x14ac:dyDescent="0.15">
      <c r="A4" s="148" t="s">
        <v>199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31" s="1" customFormat="1" ht="9.9499999999999993" customHeight="1" x14ac:dyDescent="0.1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1" ht="25.5" customHeight="1" x14ac:dyDescent="0.15">
      <c r="A6" s="181" t="s">
        <v>157</v>
      </c>
      <c r="B6" s="181"/>
      <c r="C6" s="181"/>
      <c r="D6" s="181"/>
      <c r="E6" s="181"/>
      <c r="F6" s="181"/>
      <c r="G6" s="181"/>
      <c r="H6" s="182" t="e">
        <f>IF(#REF!="","",#REF!)</f>
        <v>#REF!</v>
      </c>
      <c r="I6" s="182"/>
      <c r="J6" s="182"/>
      <c r="K6" s="182"/>
      <c r="L6" s="182"/>
      <c r="M6" s="182"/>
      <c r="N6" s="182"/>
      <c r="O6" s="183" t="s">
        <v>28</v>
      </c>
      <c r="P6" s="183"/>
      <c r="Q6" s="183"/>
      <c r="R6" s="183"/>
      <c r="S6" s="183"/>
      <c r="T6" s="183"/>
      <c r="U6" s="183"/>
      <c r="V6" s="141" t="e">
        <f>IF(#REF!="","",#REF!)</f>
        <v>#REF!</v>
      </c>
      <c r="W6" s="142"/>
      <c r="X6" s="142"/>
      <c r="Y6" s="142"/>
      <c r="Z6" s="142"/>
      <c r="AA6" s="142"/>
      <c r="AB6" s="142"/>
      <c r="AC6" s="142"/>
      <c r="AD6" s="143"/>
    </row>
    <row r="7" spans="1:31" ht="34.5" customHeight="1" x14ac:dyDescent="0.15">
      <c r="A7" s="78" t="s">
        <v>0</v>
      </c>
      <c r="B7" s="78"/>
      <c r="C7" s="78"/>
      <c r="D7" s="78"/>
      <c r="E7" s="78"/>
      <c r="F7" s="78"/>
      <c r="G7" s="78"/>
      <c r="H7" s="184" t="e">
        <f>IF(#REF!="","",#REF!)</f>
        <v>#REF!</v>
      </c>
      <c r="I7" s="184"/>
      <c r="J7" s="184"/>
      <c r="K7" s="184"/>
      <c r="L7" s="184"/>
      <c r="M7" s="184"/>
      <c r="N7" s="184"/>
      <c r="O7" s="184"/>
      <c r="P7" s="184"/>
      <c r="Q7" s="184"/>
      <c r="R7" s="184"/>
      <c r="S7" s="184"/>
      <c r="T7" s="184"/>
      <c r="U7" s="184"/>
      <c r="V7" s="184"/>
      <c r="W7" s="184"/>
      <c r="X7" s="184"/>
      <c r="Y7" s="184"/>
      <c r="Z7" s="184"/>
      <c r="AA7" s="184"/>
      <c r="AB7" s="184"/>
      <c r="AC7" s="184"/>
      <c r="AD7" s="184"/>
    </row>
    <row r="8" spans="1:31" ht="15.75" customHeight="1" x14ac:dyDescent="0.15">
      <c r="A8" s="85" t="s">
        <v>213</v>
      </c>
      <c r="B8" s="131"/>
      <c r="C8" s="131"/>
      <c r="D8" s="131"/>
      <c r="E8" s="131"/>
      <c r="F8" s="131"/>
      <c r="G8" s="132"/>
      <c r="H8" s="133"/>
      <c r="I8" s="134"/>
      <c r="J8" s="134"/>
      <c r="K8" s="134"/>
      <c r="L8" s="134"/>
      <c r="M8" s="134"/>
      <c r="N8" s="134"/>
      <c r="O8" s="134"/>
      <c r="P8" s="134"/>
      <c r="Q8" s="134"/>
      <c r="R8" s="134"/>
      <c r="S8" s="134"/>
      <c r="T8" s="134"/>
      <c r="U8" s="134"/>
      <c r="V8" s="134"/>
      <c r="W8" s="134"/>
      <c r="X8" s="134"/>
      <c r="Y8" s="134"/>
      <c r="Z8" s="134"/>
      <c r="AA8" s="134"/>
      <c r="AB8" s="134"/>
      <c r="AC8" s="134"/>
      <c r="AD8" s="135"/>
    </row>
    <row r="9" spans="1:31" ht="14.25" customHeight="1" x14ac:dyDescent="0.15">
      <c r="A9" s="85" t="s">
        <v>214</v>
      </c>
      <c r="B9" s="131"/>
      <c r="C9" s="131"/>
      <c r="D9" s="131"/>
      <c r="E9" s="131"/>
      <c r="F9" s="131"/>
      <c r="G9" s="132"/>
      <c r="H9" s="133"/>
      <c r="I9" s="134"/>
      <c r="J9" s="134"/>
      <c r="K9" s="134"/>
      <c r="L9" s="134"/>
      <c r="M9" s="134"/>
      <c r="N9" s="134"/>
      <c r="O9" s="134"/>
      <c r="P9" s="134"/>
      <c r="Q9" s="134"/>
      <c r="R9" s="134"/>
      <c r="S9" s="134"/>
      <c r="T9" s="134"/>
      <c r="U9" s="134"/>
      <c r="V9" s="134"/>
      <c r="W9" s="134"/>
      <c r="X9" s="134"/>
      <c r="Y9" s="134"/>
      <c r="Z9" s="134"/>
      <c r="AA9" s="134"/>
      <c r="AB9" s="134"/>
      <c r="AC9" s="134"/>
      <c r="AD9" s="135"/>
    </row>
    <row r="10" spans="1:31" ht="16.5" customHeight="1" x14ac:dyDescent="0.15">
      <c r="A10" s="177" t="s">
        <v>216</v>
      </c>
      <c r="B10" s="178"/>
      <c r="C10" s="178"/>
      <c r="D10" s="178"/>
      <c r="E10" s="178"/>
      <c r="F10" s="178"/>
      <c r="G10" s="179"/>
      <c r="H10" s="133"/>
      <c r="I10" s="134"/>
      <c r="J10" s="134"/>
      <c r="K10" s="134"/>
      <c r="L10" s="134"/>
      <c r="M10" s="134"/>
      <c r="N10" s="134"/>
      <c r="O10" s="134"/>
      <c r="P10" s="134"/>
      <c r="Q10" s="134"/>
      <c r="R10" s="134"/>
      <c r="S10" s="134"/>
      <c r="T10" s="134"/>
      <c r="U10" s="134"/>
      <c r="V10" s="134"/>
      <c r="W10" s="134"/>
      <c r="X10" s="134"/>
      <c r="Y10" s="134"/>
      <c r="Z10" s="134"/>
      <c r="AA10" s="134"/>
      <c r="AB10" s="134"/>
      <c r="AC10" s="134"/>
      <c r="AD10" s="135"/>
    </row>
    <row r="11" spans="1:31" ht="11.25" customHeight="1" x14ac:dyDescent="0.15">
      <c r="A11" s="43"/>
      <c r="B11" s="43"/>
      <c r="C11" s="43"/>
      <c r="D11" s="43"/>
      <c r="E11" s="43"/>
      <c r="F11" s="43"/>
      <c r="G11" s="43"/>
      <c r="H11" s="3"/>
      <c r="I11" s="3"/>
      <c r="J11" s="3"/>
      <c r="K11" s="3"/>
      <c r="L11" s="3"/>
      <c r="M11" s="3"/>
      <c r="N11" s="3"/>
      <c r="O11" s="3"/>
      <c r="P11" s="3"/>
      <c r="Q11" s="3"/>
      <c r="R11" s="3"/>
      <c r="S11" s="3"/>
      <c r="T11" s="3"/>
      <c r="U11" s="3"/>
      <c r="V11" s="3"/>
      <c r="W11" s="3"/>
      <c r="X11" s="3"/>
      <c r="Y11" s="3"/>
      <c r="Z11" s="3"/>
      <c r="AA11" s="3"/>
      <c r="AB11" s="3"/>
      <c r="AC11" s="3"/>
      <c r="AD11" s="3"/>
    </row>
    <row r="12" spans="1:31" ht="19.5" customHeight="1" x14ac:dyDescent="0.15">
      <c r="A12" s="97" t="s">
        <v>19</v>
      </c>
      <c r="B12" s="98"/>
      <c r="C12" s="98"/>
      <c r="D12" s="98"/>
      <c r="E12" s="98"/>
      <c r="F12" s="98"/>
      <c r="G12" s="99"/>
      <c r="H12" s="127" t="s">
        <v>2</v>
      </c>
      <c r="I12" s="128" t="s">
        <v>3</v>
      </c>
      <c r="J12" s="129"/>
      <c r="K12" s="129"/>
      <c r="L12" s="129"/>
      <c r="M12" s="129"/>
      <c r="N12" s="129"/>
      <c r="O12" s="129"/>
      <c r="P12" s="129"/>
      <c r="Q12" s="129"/>
      <c r="R12" s="129"/>
      <c r="S12" s="129"/>
      <c r="T12" s="129"/>
      <c r="U12" s="129"/>
      <c r="V12" s="129"/>
      <c r="W12" s="129"/>
      <c r="X12" s="129"/>
      <c r="Y12" s="129"/>
      <c r="Z12" s="129"/>
      <c r="AA12" s="129"/>
      <c r="AB12" s="129"/>
      <c r="AC12" s="129"/>
      <c r="AD12" s="130"/>
    </row>
    <row r="13" spans="1:31" ht="20.100000000000001" customHeight="1" x14ac:dyDescent="0.15">
      <c r="A13" s="124"/>
      <c r="B13" s="125"/>
      <c r="C13" s="125"/>
      <c r="D13" s="125"/>
      <c r="E13" s="125"/>
      <c r="F13" s="125"/>
      <c r="G13" s="126"/>
      <c r="H13" s="127"/>
      <c r="I13" s="118" t="s">
        <v>4</v>
      </c>
      <c r="J13" s="119"/>
      <c r="K13" s="119"/>
      <c r="L13" s="119"/>
      <c r="M13" s="119"/>
      <c r="N13" s="120"/>
      <c r="O13" s="118" t="s">
        <v>5</v>
      </c>
      <c r="P13" s="119"/>
      <c r="Q13" s="119"/>
      <c r="R13" s="119"/>
      <c r="S13" s="119"/>
      <c r="T13" s="119"/>
      <c r="U13" s="119"/>
      <c r="V13" s="120"/>
      <c r="W13" s="118" t="s">
        <v>6</v>
      </c>
      <c r="X13" s="119"/>
      <c r="Y13" s="119"/>
      <c r="Z13" s="119"/>
      <c r="AA13" s="119"/>
      <c r="AB13" s="119"/>
      <c r="AC13" s="120"/>
      <c r="AD13" s="176" t="s">
        <v>7</v>
      </c>
    </row>
    <row r="14" spans="1:31" ht="20.100000000000001" customHeight="1" x14ac:dyDescent="0.15">
      <c r="A14" s="100"/>
      <c r="B14" s="101"/>
      <c r="C14" s="101"/>
      <c r="D14" s="101"/>
      <c r="E14" s="101"/>
      <c r="F14" s="101"/>
      <c r="G14" s="102"/>
      <c r="H14" s="127"/>
      <c r="I14" s="4"/>
      <c r="J14" s="44"/>
      <c r="K14" s="44"/>
      <c r="L14" s="6" t="s">
        <v>29</v>
      </c>
      <c r="M14" s="44">
        <v>1</v>
      </c>
      <c r="N14" s="51" t="s">
        <v>22</v>
      </c>
      <c r="O14" s="50"/>
      <c r="P14" s="44"/>
      <c r="Q14" s="44"/>
      <c r="R14" s="44"/>
      <c r="S14" s="6" t="s">
        <v>29</v>
      </c>
      <c r="T14" s="44">
        <v>2</v>
      </c>
      <c r="U14" s="123" t="s">
        <v>22</v>
      </c>
      <c r="V14" s="175"/>
      <c r="W14" s="50"/>
      <c r="X14" s="44"/>
      <c r="Y14" s="44"/>
      <c r="Z14" s="6" t="s">
        <v>29</v>
      </c>
      <c r="AA14" s="6"/>
      <c r="AB14" s="44">
        <v>3</v>
      </c>
      <c r="AC14" s="51" t="s">
        <v>22</v>
      </c>
      <c r="AD14" s="176"/>
    </row>
    <row r="15" spans="1:31" ht="30" customHeight="1" x14ac:dyDescent="0.15">
      <c r="A15" s="52" t="s">
        <v>8</v>
      </c>
      <c r="B15" s="162" t="s">
        <v>1</v>
      </c>
      <c r="C15" s="162"/>
      <c r="D15" s="162"/>
      <c r="E15" s="162"/>
      <c r="F15" s="162"/>
      <c r="G15" s="162"/>
      <c r="H15" s="45">
        <v>1</v>
      </c>
      <c r="I15" s="39" t="str">
        <f>IF(治験研究費経費ポイント算出表!I18="","",治験研究費経費ポイント算出表!I18)</f>
        <v/>
      </c>
      <c r="J15" s="158" t="s">
        <v>31</v>
      </c>
      <c r="K15" s="158"/>
      <c r="L15" s="158"/>
      <c r="M15" s="158"/>
      <c r="N15" s="159"/>
      <c r="O15" s="39" t="str">
        <f>IF(治験研究費経費ポイント算出表!O18="","",治験研究費経費ポイント算出表!O18)</f>
        <v/>
      </c>
      <c r="P15" s="158" t="s">
        <v>33</v>
      </c>
      <c r="Q15" s="158"/>
      <c r="R15" s="158"/>
      <c r="S15" s="158"/>
      <c r="T15" s="158"/>
      <c r="U15" s="158"/>
      <c r="V15" s="159"/>
      <c r="W15" s="39"/>
      <c r="X15" s="158" t="s">
        <v>32</v>
      </c>
      <c r="Y15" s="158"/>
      <c r="Z15" s="158"/>
      <c r="AA15" s="158"/>
      <c r="AB15" s="158"/>
      <c r="AC15" s="159"/>
      <c r="AD15" s="11" t="str">
        <f>IF(AND(I15="",O15="",W15=""),"─",IF(AND(W15="",O15=""),H15,IF(W15="",H15*2,H15*3)))</f>
        <v>─</v>
      </c>
      <c r="AE15" s="27" t="s">
        <v>183</v>
      </c>
    </row>
    <row r="16" spans="1:31" ht="30" customHeight="1" x14ac:dyDescent="0.15">
      <c r="A16" s="52" t="s">
        <v>9</v>
      </c>
      <c r="B16" s="162" t="s">
        <v>200</v>
      </c>
      <c r="C16" s="162"/>
      <c r="D16" s="162"/>
      <c r="E16" s="162"/>
      <c r="F16" s="162"/>
      <c r="G16" s="162"/>
      <c r="H16" s="45">
        <v>2</v>
      </c>
      <c r="I16" s="39"/>
      <c r="J16" s="158" t="s">
        <v>107</v>
      </c>
      <c r="K16" s="158"/>
      <c r="L16" s="158"/>
      <c r="M16" s="158"/>
      <c r="N16" s="159"/>
      <c r="O16" s="31"/>
      <c r="P16" s="160"/>
      <c r="Q16" s="160"/>
      <c r="R16" s="160"/>
      <c r="S16" s="160"/>
      <c r="T16" s="160"/>
      <c r="U16" s="160"/>
      <c r="V16" s="161"/>
      <c r="W16" s="31"/>
      <c r="X16" s="160"/>
      <c r="Y16" s="160"/>
      <c r="Z16" s="160"/>
      <c r="AA16" s="160"/>
      <c r="AB16" s="160"/>
      <c r="AC16" s="161"/>
      <c r="AD16" s="11" t="str">
        <f>IF(AND(I16="",O16="",W16=""),"─",IF(AND(W16="",O16=""),H16,IF(W16="",H16*2,H16*3)))</f>
        <v>─</v>
      </c>
      <c r="AE16" s="27" t="s">
        <v>186</v>
      </c>
    </row>
    <row r="17" spans="1:31" ht="30" customHeight="1" x14ac:dyDescent="0.15">
      <c r="A17" s="52" t="s">
        <v>11</v>
      </c>
      <c r="B17" s="128" t="s">
        <v>108</v>
      </c>
      <c r="C17" s="129"/>
      <c r="D17" s="129"/>
      <c r="E17" s="129"/>
      <c r="F17" s="129"/>
      <c r="G17" s="130"/>
      <c r="H17" s="45">
        <v>2</v>
      </c>
      <c r="I17" s="31"/>
      <c r="J17" s="160"/>
      <c r="K17" s="160"/>
      <c r="L17" s="160"/>
      <c r="M17" s="160"/>
      <c r="N17" s="161"/>
      <c r="O17" s="30"/>
      <c r="P17" s="158" t="s">
        <v>107</v>
      </c>
      <c r="Q17" s="158"/>
      <c r="R17" s="158"/>
      <c r="S17" s="158"/>
      <c r="T17" s="158"/>
      <c r="U17" s="158"/>
      <c r="V17" s="159"/>
      <c r="W17" s="31"/>
      <c r="X17" s="160"/>
      <c r="Y17" s="160"/>
      <c r="Z17" s="160"/>
      <c r="AA17" s="160"/>
      <c r="AB17" s="160"/>
      <c r="AC17" s="161"/>
      <c r="AD17" s="11" t="str">
        <f>IF(AND(I17="",O17="",W17=""),"─",IF(AND(W17="",O17=""),H17,IF(W17="",H17*2,H17*3)))</f>
        <v>─</v>
      </c>
      <c r="AE17" s="27" t="s">
        <v>187</v>
      </c>
    </row>
    <row r="18" spans="1:31" ht="20.100000000000001" customHeight="1" x14ac:dyDescent="0.15">
      <c r="A18" s="165" t="s">
        <v>12</v>
      </c>
      <c r="B18" s="118" t="s">
        <v>26</v>
      </c>
      <c r="C18" s="119"/>
      <c r="D18" s="119"/>
      <c r="E18" s="119"/>
      <c r="F18" s="119"/>
      <c r="G18" s="120"/>
      <c r="H18" s="45">
        <v>3</v>
      </c>
      <c r="I18" s="32"/>
      <c r="J18" s="158" t="s">
        <v>34</v>
      </c>
      <c r="K18" s="158"/>
      <c r="L18" s="158"/>
      <c r="M18" s="158"/>
      <c r="N18" s="159"/>
      <c r="O18" s="32"/>
      <c r="P18" s="158" t="s">
        <v>35</v>
      </c>
      <c r="Q18" s="158"/>
      <c r="R18" s="158"/>
      <c r="S18" s="158"/>
      <c r="T18" s="158"/>
      <c r="U18" s="158"/>
      <c r="V18" s="159"/>
      <c r="W18" s="32" t="str">
        <f>IF(O19="","",IF(O19&gt;=25,"○",""))</f>
        <v/>
      </c>
      <c r="X18" s="158" t="s">
        <v>130</v>
      </c>
      <c r="Y18" s="158"/>
      <c r="Z18" s="158"/>
      <c r="AA18" s="158"/>
      <c r="AB18" s="158"/>
      <c r="AC18" s="159"/>
      <c r="AD18" s="11" t="str">
        <f>IF(L33&lt;&gt;"",H18*3+N33,IF(AND(I18="",O18="",W18=""),"─",IF(AND(W18="",O18=""),H18,IF(W18="",H18*2,H18*3))))</f>
        <v>─</v>
      </c>
      <c r="AE18" s="156" t="s">
        <v>188</v>
      </c>
    </row>
    <row r="19" spans="1:31" ht="30" customHeight="1" x14ac:dyDescent="0.15">
      <c r="A19" s="166"/>
      <c r="B19" s="180"/>
      <c r="C19" s="123"/>
      <c r="D19" s="123"/>
      <c r="E19" s="123"/>
      <c r="F19" s="123"/>
      <c r="G19" s="175"/>
      <c r="H19" s="85" t="s">
        <v>131</v>
      </c>
      <c r="I19" s="86"/>
      <c r="J19" s="86"/>
      <c r="K19" s="86"/>
      <c r="L19" s="86"/>
      <c r="M19" s="86"/>
      <c r="N19" s="87"/>
      <c r="O19" s="39"/>
      <c r="P19" s="107" t="s">
        <v>114</v>
      </c>
      <c r="Q19" s="107"/>
      <c r="R19" s="107"/>
      <c r="S19" s="107"/>
      <c r="T19" s="107"/>
      <c r="U19" s="107"/>
      <c r="V19" s="108"/>
      <c r="W19" s="109" t="s">
        <v>115</v>
      </c>
      <c r="X19" s="110"/>
      <c r="Y19" s="110"/>
      <c r="Z19" s="110"/>
      <c r="AA19" s="110"/>
      <c r="AB19" s="110"/>
      <c r="AC19" s="111"/>
      <c r="AD19" s="11">
        <f>IF(O19="",0,IF(O19&lt;50,0,4*ROUNDUP((O19-49)/12,0)))</f>
        <v>0</v>
      </c>
      <c r="AE19" s="157"/>
    </row>
    <row r="20" spans="1:31" ht="20.100000000000001" customHeight="1" x14ac:dyDescent="0.15">
      <c r="A20" s="165" t="s">
        <v>72</v>
      </c>
      <c r="B20" s="97" t="s">
        <v>189</v>
      </c>
      <c r="C20" s="98"/>
      <c r="D20" s="98"/>
      <c r="E20" s="98"/>
      <c r="F20" s="98"/>
      <c r="G20" s="99"/>
      <c r="H20" s="45">
        <v>1</v>
      </c>
      <c r="I20" s="32" t="str">
        <f>IF(O21="","",IF(O21&lt;=1,"○",""))</f>
        <v/>
      </c>
      <c r="J20" s="158" t="s">
        <v>30</v>
      </c>
      <c r="K20" s="158"/>
      <c r="L20" s="158"/>
      <c r="M20" s="158"/>
      <c r="N20" s="159"/>
      <c r="O20" s="32" t="str">
        <f>IF(O21="","",IF(AND(O21&gt;=2,O21&lt;=5),"○",""))</f>
        <v/>
      </c>
      <c r="P20" s="158" t="s">
        <v>94</v>
      </c>
      <c r="Q20" s="158"/>
      <c r="R20" s="158"/>
      <c r="S20" s="158"/>
      <c r="T20" s="158"/>
      <c r="U20" s="158"/>
      <c r="V20" s="159"/>
      <c r="W20" s="32" t="str">
        <f>IF(O21="","",IF(O21&gt;=6,"○",""))</f>
        <v/>
      </c>
      <c r="X20" s="158" t="s">
        <v>90</v>
      </c>
      <c r="Y20" s="158"/>
      <c r="Z20" s="158"/>
      <c r="AA20" s="158"/>
      <c r="AB20" s="158"/>
      <c r="AC20" s="159"/>
      <c r="AD20" s="11" t="str">
        <f>IF(L34&lt;&gt;"",H20*3+N34,IF(AND(I20="",O20="",W20=""),"─",IF(AND(W20="",O20=""),H20,IF(W20="",H20*2,H20*3))))</f>
        <v>─</v>
      </c>
      <c r="AE20" s="76" t="s">
        <v>190</v>
      </c>
    </row>
    <row r="21" spans="1:31" ht="30" customHeight="1" x14ac:dyDescent="0.15">
      <c r="A21" s="166"/>
      <c r="B21" s="100"/>
      <c r="C21" s="101"/>
      <c r="D21" s="101"/>
      <c r="E21" s="101"/>
      <c r="F21" s="101"/>
      <c r="G21" s="102"/>
      <c r="H21" s="85" t="s">
        <v>118</v>
      </c>
      <c r="I21" s="86"/>
      <c r="J21" s="86"/>
      <c r="K21" s="86"/>
      <c r="L21" s="86"/>
      <c r="M21" s="86"/>
      <c r="N21" s="87"/>
      <c r="O21" s="30"/>
      <c r="P21" s="107" t="s">
        <v>116</v>
      </c>
      <c r="Q21" s="107"/>
      <c r="R21" s="107"/>
      <c r="S21" s="107"/>
      <c r="T21" s="107"/>
      <c r="U21" s="107"/>
      <c r="V21" s="108"/>
      <c r="W21" s="109" t="s">
        <v>115</v>
      </c>
      <c r="X21" s="110"/>
      <c r="Y21" s="110"/>
      <c r="Z21" s="110"/>
      <c r="AA21" s="110"/>
      <c r="AB21" s="110"/>
      <c r="AC21" s="111"/>
      <c r="AD21" s="11">
        <f>IF(O21="",0,IF(O21&lt;13,0,ROUNDUP((O21-12)/3,0)))</f>
        <v>0</v>
      </c>
      <c r="AE21" s="77"/>
    </row>
    <row r="22" spans="1:31" ht="30" customHeight="1" x14ac:dyDescent="0.15">
      <c r="A22" s="52" t="s">
        <v>73</v>
      </c>
      <c r="B22" s="85" t="s">
        <v>71</v>
      </c>
      <c r="C22" s="86"/>
      <c r="D22" s="86"/>
      <c r="E22" s="86"/>
      <c r="F22" s="86"/>
      <c r="G22" s="87"/>
      <c r="H22" s="45">
        <v>2</v>
      </c>
      <c r="I22" s="31"/>
      <c r="J22" s="160"/>
      <c r="K22" s="160"/>
      <c r="L22" s="160"/>
      <c r="M22" s="160"/>
      <c r="N22" s="161"/>
      <c r="O22" s="31"/>
      <c r="P22" s="160"/>
      <c r="Q22" s="160"/>
      <c r="R22" s="160"/>
      <c r="S22" s="160"/>
      <c r="T22" s="160"/>
      <c r="U22" s="160"/>
      <c r="V22" s="161"/>
      <c r="W22" s="30"/>
      <c r="X22" s="158" t="s">
        <v>107</v>
      </c>
      <c r="Y22" s="158"/>
      <c r="Z22" s="158"/>
      <c r="AA22" s="158"/>
      <c r="AB22" s="158"/>
      <c r="AC22" s="159"/>
      <c r="AD22" s="11" t="str">
        <f t="shared" ref="AD22:AD30" si="0">IF(AND(I22="",O22="",W22=""),"─",IF(AND(W22="",O22=""),H22,IF(W22="",H22*2,H22*3)))</f>
        <v>─</v>
      </c>
      <c r="AE22" s="27" t="s">
        <v>191</v>
      </c>
    </row>
    <row r="23" spans="1:31" ht="39.950000000000003" customHeight="1" x14ac:dyDescent="0.15">
      <c r="A23" s="52" t="s">
        <v>83</v>
      </c>
      <c r="B23" s="78" t="s">
        <v>27</v>
      </c>
      <c r="C23" s="78"/>
      <c r="D23" s="78"/>
      <c r="E23" s="78"/>
      <c r="F23" s="78"/>
      <c r="G23" s="78"/>
      <c r="H23" s="45">
        <v>2</v>
      </c>
      <c r="I23" s="30"/>
      <c r="J23" s="158" t="s">
        <v>123</v>
      </c>
      <c r="K23" s="158"/>
      <c r="L23" s="158"/>
      <c r="M23" s="158"/>
      <c r="N23" s="159"/>
      <c r="O23" s="30"/>
      <c r="P23" s="158" t="s">
        <v>124</v>
      </c>
      <c r="Q23" s="158"/>
      <c r="R23" s="158"/>
      <c r="S23" s="158"/>
      <c r="T23" s="158"/>
      <c r="U23" s="158"/>
      <c r="V23" s="159"/>
      <c r="W23" s="30"/>
      <c r="X23" s="158" t="s">
        <v>163</v>
      </c>
      <c r="Y23" s="158"/>
      <c r="Z23" s="158"/>
      <c r="AA23" s="158"/>
      <c r="AB23" s="158"/>
      <c r="AC23" s="159"/>
      <c r="AD23" s="11" t="str">
        <f t="shared" si="0"/>
        <v>─</v>
      </c>
      <c r="AE23" s="27" t="s">
        <v>192</v>
      </c>
    </row>
    <row r="24" spans="1:31" ht="30" customHeight="1" x14ac:dyDescent="0.15">
      <c r="A24" s="52" t="s">
        <v>112</v>
      </c>
      <c r="B24" s="78" t="s">
        <v>161</v>
      </c>
      <c r="C24" s="78"/>
      <c r="D24" s="78"/>
      <c r="E24" s="78"/>
      <c r="F24" s="78"/>
      <c r="G24" s="78"/>
      <c r="H24" s="45">
        <v>1</v>
      </c>
      <c r="I24" s="31"/>
      <c r="J24" s="160"/>
      <c r="K24" s="160"/>
      <c r="L24" s="160"/>
      <c r="M24" s="160"/>
      <c r="N24" s="161"/>
      <c r="O24" s="30"/>
      <c r="P24" s="158" t="s">
        <v>162</v>
      </c>
      <c r="Q24" s="158"/>
      <c r="R24" s="158"/>
      <c r="S24" s="158"/>
      <c r="T24" s="158"/>
      <c r="U24" s="158"/>
      <c r="V24" s="159"/>
      <c r="W24" s="30"/>
      <c r="X24" s="158" t="s">
        <v>164</v>
      </c>
      <c r="Y24" s="158"/>
      <c r="Z24" s="158"/>
      <c r="AA24" s="158"/>
      <c r="AB24" s="158"/>
      <c r="AC24" s="159"/>
      <c r="AD24" s="11" t="str">
        <f t="shared" si="0"/>
        <v>─</v>
      </c>
      <c r="AE24" s="27" t="s">
        <v>193</v>
      </c>
    </row>
    <row r="25" spans="1:31" ht="30" customHeight="1" x14ac:dyDescent="0.15">
      <c r="A25" s="52" t="s">
        <v>85</v>
      </c>
      <c r="B25" s="78" t="s">
        <v>201</v>
      </c>
      <c r="C25" s="78"/>
      <c r="D25" s="78"/>
      <c r="E25" s="78"/>
      <c r="F25" s="78"/>
      <c r="G25" s="78"/>
      <c r="H25" s="45">
        <v>2</v>
      </c>
      <c r="I25" s="31"/>
      <c r="J25" s="160"/>
      <c r="K25" s="160"/>
      <c r="L25" s="160"/>
      <c r="M25" s="160"/>
      <c r="N25" s="161"/>
      <c r="O25" s="39" t="str">
        <f>IF(治験研究費経費ポイント算出表!O35="","",治験研究費経費ポイント算出表!O35)</f>
        <v/>
      </c>
      <c r="P25" s="158" t="s">
        <v>159</v>
      </c>
      <c r="Q25" s="158"/>
      <c r="R25" s="158"/>
      <c r="S25" s="158"/>
      <c r="T25" s="158"/>
      <c r="U25" s="158"/>
      <c r="V25" s="159"/>
      <c r="W25" s="39" t="str">
        <f>IF(治験研究費経費ポイント算出表!W35="","",治験研究費経費ポイント算出表!W35)</f>
        <v/>
      </c>
      <c r="X25" s="158" t="s">
        <v>160</v>
      </c>
      <c r="Y25" s="158"/>
      <c r="Z25" s="158"/>
      <c r="AA25" s="158"/>
      <c r="AB25" s="158"/>
      <c r="AC25" s="159"/>
      <c r="AD25" s="11" t="str">
        <f t="shared" si="0"/>
        <v>─</v>
      </c>
      <c r="AE25" s="29" t="s">
        <v>194</v>
      </c>
    </row>
    <row r="26" spans="1:31" ht="30" customHeight="1" x14ac:dyDescent="0.15">
      <c r="A26" s="52" t="s">
        <v>113</v>
      </c>
      <c r="B26" s="78" t="s">
        <v>207</v>
      </c>
      <c r="C26" s="78"/>
      <c r="D26" s="78"/>
      <c r="E26" s="78"/>
      <c r="F26" s="78"/>
      <c r="G26" s="78"/>
      <c r="H26" s="45">
        <v>2</v>
      </c>
      <c r="I26" s="31"/>
      <c r="J26" s="160"/>
      <c r="K26" s="160"/>
      <c r="L26" s="160"/>
      <c r="M26" s="160"/>
      <c r="N26" s="161"/>
      <c r="O26" s="31"/>
      <c r="P26" s="160"/>
      <c r="Q26" s="160"/>
      <c r="R26" s="160"/>
      <c r="S26" s="160"/>
      <c r="T26" s="160"/>
      <c r="U26" s="160"/>
      <c r="V26" s="161"/>
      <c r="W26" s="30"/>
      <c r="X26" s="158" t="s">
        <v>107</v>
      </c>
      <c r="Y26" s="158"/>
      <c r="Z26" s="158"/>
      <c r="AA26" s="158"/>
      <c r="AB26" s="158"/>
      <c r="AC26" s="159"/>
      <c r="AD26" s="11" t="str">
        <f>IF(AND(I26="",O26="",W26=""),"─",IF(AND(W26="",O26=""),H26,IF(W26="",H26*2,H26*3)))</f>
        <v>─</v>
      </c>
      <c r="AE26" s="27" t="s">
        <v>195</v>
      </c>
    </row>
    <row r="27" spans="1:31" ht="30" customHeight="1" x14ac:dyDescent="0.15">
      <c r="A27" s="52" t="s">
        <v>15</v>
      </c>
      <c r="B27" s="78" t="s">
        <v>91</v>
      </c>
      <c r="C27" s="78"/>
      <c r="D27" s="78"/>
      <c r="E27" s="78"/>
      <c r="F27" s="78"/>
      <c r="G27" s="78"/>
      <c r="H27" s="45">
        <v>3</v>
      </c>
      <c r="I27" s="30"/>
      <c r="J27" s="158" t="s">
        <v>107</v>
      </c>
      <c r="K27" s="158"/>
      <c r="L27" s="158"/>
      <c r="M27" s="158"/>
      <c r="N27" s="159"/>
      <c r="O27" s="31"/>
      <c r="P27" s="160"/>
      <c r="Q27" s="160"/>
      <c r="R27" s="160"/>
      <c r="S27" s="160"/>
      <c r="T27" s="160"/>
      <c r="U27" s="160"/>
      <c r="V27" s="161"/>
      <c r="W27" s="31"/>
      <c r="X27" s="160"/>
      <c r="Y27" s="160"/>
      <c r="Z27" s="160"/>
      <c r="AA27" s="160"/>
      <c r="AB27" s="160"/>
      <c r="AC27" s="161"/>
      <c r="AD27" s="11" t="str">
        <f t="shared" ref="AD27" si="1">IF(AND(I27="",O27="",W27=""),"─",IF(AND(W27="",O27=""),H27,IF(W27="",H27*2,H27*3)))</f>
        <v>─</v>
      </c>
      <c r="AE27" s="27" t="s">
        <v>196</v>
      </c>
    </row>
    <row r="28" spans="1:31" ht="30" customHeight="1" x14ac:dyDescent="0.15">
      <c r="A28" s="52" t="s">
        <v>74</v>
      </c>
      <c r="B28" s="78" t="s">
        <v>109</v>
      </c>
      <c r="C28" s="78"/>
      <c r="D28" s="78"/>
      <c r="E28" s="78"/>
      <c r="F28" s="78"/>
      <c r="G28" s="78"/>
      <c r="H28" s="45">
        <v>2</v>
      </c>
      <c r="I28" s="12"/>
      <c r="J28" s="25"/>
      <c r="K28" s="25"/>
      <c r="L28" s="25"/>
      <c r="M28" s="25"/>
      <c r="N28" s="25"/>
      <c r="O28" s="25"/>
      <c r="P28" s="25"/>
      <c r="Q28" s="25"/>
      <c r="R28" s="25"/>
      <c r="S28" s="13" t="s">
        <v>110</v>
      </c>
      <c r="T28" s="47"/>
      <c r="U28" s="14" t="s">
        <v>111</v>
      </c>
      <c r="V28" s="14"/>
      <c r="W28" s="14"/>
      <c r="X28" s="25"/>
      <c r="Y28" s="25"/>
      <c r="Z28" s="25"/>
      <c r="AA28" s="25"/>
      <c r="AB28" s="25"/>
      <c r="AC28" s="15"/>
      <c r="AD28" s="11" t="str">
        <f>IF(T28="","─",T28*H28)</f>
        <v>─</v>
      </c>
      <c r="AE28" s="27" t="s">
        <v>197</v>
      </c>
    </row>
    <row r="29" spans="1:31" ht="30" customHeight="1" x14ac:dyDescent="0.15">
      <c r="A29" s="52" t="s">
        <v>16</v>
      </c>
      <c r="B29" s="78" t="s">
        <v>92</v>
      </c>
      <c r="C29" s="78"/>
      <c r="D29" s="78"/>
      <c r="E29" s="78"/>
      <c r="F29" s="78"/>
      <c r="G29" s="78"/>
      <c r="H29" s="45">
        <v>1</v>
      </c>
      <c r="I29" s="30"/>
      <c r="J29" s="158" t="s">
        <v>36</v>
      </c>
      <c r="K29" s="158"/>
      <c r="L29" s="158"/>
      <c r="M29" s="158"/>
      <c r="N29" s="159"/>
      <c r="O29" s="30"/>
      <c r="P29" s="158" t="s">
        <v>38</v>
      </c>
      <c r="Q29" s="158"/>
      <c r="R29" s="158"/>
      <c r="S29" s="158"/>
      <c r="T29" s="158"/>
      <c r="U29" s="158"/>
      <c r="V29" s="159"/>
      <c r="W29" s="30"/>
      <c r="X29" s="158" t="s">
        <v>37</v>
      </c>
      <c r="Y29" s="158"/>
      <c r="Z29" s="158"/>
      <c r="AA29" s="158"/>
      <c r="AB29" s="158"/>
      <c r="AC29" s="159"/>
      <c r="AD29" s="11" t="str">
        <f t="shared" si="0"/>
        <v>─</v>
      </c>
      <c r="AE29" s="27" t="s">
        <v>198</v>
      </c>
    </row>
    <row r="30" spans="1:31" ht="30" customHeight="1" x14ac:dyDescent="0.15">
      <c r="A30" s="52" t="s">
        <v>75</v>
      </c>
      <c r="B30" s="78" t="s">
        <v>165</v>
      </c>
      <c r="C30" s="78"/>
      <c r="D30" s="78"/>
      <c r="E30" s="78"/>
      <c r="F30" s="78"/>
      <c r="G30" s="78"/>
      <c r="H30" s="45">
        <v>1</v>
      </c>
      <c r="I30" s="30"/>
      <c r="J30" s="158">
        <v>1</v>
      </c>
      <c r="K30" s="158"/>
      <c r="L30" s="158"/>
      <c r="M30" s="158"/>
      <c r="N30" s="159"/>
      <c r="O30" s="30"/>
      <c r="P30" s="163" t="s">
        <v>96</v>
      </c>
      <c r="Q30" s="163"/>
      <c r="R30" s="163"/>
      <c r="S30" s="163"/>
      <c r="T30" s="163"/>
      <c r="U30" s="163"/>
      <c r="V30" s="164"/>
      <c r="W30" s="30"/>
      <c r="X30" s="158" t="s">
        <v>95</v>
      </c>
      <c r="Y30" s="158"/>
      <c r="Z30" s="158"/>
      <c r="AA30" s="158"/>
      <c r="AB30" s="158"/>
      <c r="AC30" s="159"/>
      <c r="AD30" s="11" t="str">
        <f t="shared" si="0"/>
        <v>─</v>
      </c>
      <c r="AE30" s="27" t="s">
        <v>166</v>
      </c>
    </row>
    <row r="31" spans="1:31" ht="30" customHeight="1" x14ac:dyDescent="0.15">
      <c r="A31" s="52" t="s">
        <v>126</v>
      </c>
      <c r="B31" s="78" t="s">
        <v>204</v>
      </c>
      <c r="C31" s="78"/>
      <c r="D31" s="78"/>
      <c r="E31" s="78"/>
      <c r="F31" s="78"/>
      <c r="G31" s="78"/>
      <c r="H31" s="45">
        <v>1</v>
      </c>
      <c r="I31" s="12"/>
      <c r="J31" s="41"/>
      <c r="K31" s="41"/>
      <c r="L31" s="41"/>
      <c r="M31" s="41"/>
      <c r="N31" s="41"/>
      <c r="O31" s="41"/>
      <c r="P31" s="41"/>
      <c r="Q31" s="41"/>
      <c r="R31" s="41"/>
      <c r="S31" s="16" t="s">
        <v>203</v>
      </c>
      <c r="T31" s="36"/>
      <c r="U31" s="17" t="s">
        <v>93</v>
      </c>
      <c r="V31" s="17"/>
      <c r="W31" s="17"/>
      <c r="X31" s="17"/>
      <c r="Y31" s="18"/>
      <c r="Z31" s="41"/>
      <c r="AA31" s="41"/>
      <c r="AB31" s="41"/>
      <c r="AC31" s="42"/>
      <c r="AD31" s="11" t="str">
        <f>IF(T31="","─",T31*H31)</f>
        <v>─</v>
      </c>
      <c r="AE31" s="27" t="s">
        <v>209</v>
      </c>
    </row>
    <row r="32" spans="1:31" ht="20.100000000000001" customHeight="1" x14ac:dyDescent="0.15">
      <c r="A32" s="162" t="s">
        <v>39</v>
      </c>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1">
        <f>SUM(AD15:AD31)</f>
        <v>0</v>
      </c>
    </row>
    <row r="33" spans="1:15" ht="20.100000000000001" customHeight="1" x14ac:dyDescent="0.15">
      <c r="A33" s="19"/>
      <c r="B33" s="53"/>
      <c r="C33" s="46"/>
      <c r="D33" s="46"/>
      <c r="E33" s="46"/>
      <c r="F33" s="46"/>
      <c r="G33" s="46"/>
      <c r="K33" s="20"/>
      <c r="L33" s="23"/>
      <c r="M33" s="5"/>
      <c r="O33" s="5"/>
    </row>
    <row r="34" spans="1:15" ht="20.100000000000001" hidden="1" customHeight="1" x14ac:dyDescent="0.15">
      <c r="A34" s="19"/>
      <c r="B34" s="53"/>
      <c r="C34" s="8" t="s">
        <v>132</v>
      </c>
      <c r="D34" s="46"/>
      <c r="E34" s="46"/>
      <c r="F34" s="46"/>
      <c r="G34" s="46"/>
      <c r="K34" s="20"/>
      <c r="L34" s="23"/>
      <c r="M34" s="5"/>
      <c r="O34" s="5"/>
    </row>
    <row r="35" spans="1:15" ht="20.100000000000001" hidden="1" customHeight="1" x14ac:dyDescent="0.15"/>
  </sheetData>
  <mergeCells count="90">
    <mergeCell ref="H10:AD10"/>
    <mergeCell ref="B1:J2"/>
    <mergeCell ref="B17:G17"/>
    <mergeCell ref="J17:N17"/>
    <mergeCell ref="X17:AC17"/>
    <mergeCell ref="P17:V17"/>
    <mergeCell ref="B16:G16"/>
    <mergeCell ref="J16:N16"/>
    <mergeCell ref="X16:AC16"/>
    <mergeCell ref="A6:G6"/>
    <mergeCell ref="H6:N6"/>
    <mergeCell ref="O6:U6"/>
    <mergeCell ref="P16:V16"/>
    <mergeCell ref="B15:G15"/>
    <mergeCell ref="A7:G7"/>
    <mergeCell ref="H7:AD7"/>
    <mergeCell ref="A18:A19"/>
    <mergeCell ref="B18:G19"/>
    <mergeCell ref="J18:N18"/>
    <mergeCell ref="X18:AC18"/>
    <mergeCell ref="H19:N19"/>
    <mergeCell ref="W19:AC19"/>
    <mergeCell ref="P18:V18"/>
    <mergeCell ref="P19:V19"/>
    <mergeCell ref="A12:G14"/>
    <mergeCell ref="H12:H14"/>
    <mergeCell ref="I12:AD12"/>
    <mergeCell ref="I13:N13"/>
    <mergeCell ref="W13:AC13"/>
    <mergeCell ref="N2:P3"/>
    <mergeCell ref="N1:P1"/>
    <mergeCell ref="Q1:AD1"/>
    <mergeCell ref="V6:AD6"/>
    <mergeCell ref="P15:V15"/>
    <mergeCell ref="O13:V13"/>
    <mergeCell ref="U14:V14"/>
    <mergeCell ref="A4:AD4"/>
    <mergeCell ref="J15:N15"/>
    <mergeCell ref="X15:AC15"/>
    <mergeCell ref="AD13:AD14"/>
    <mergeCell ref="A8:G8"/>
    <mergeCell ref="H8:AD8"/>
    <mergeCell ref="A9:G9"/>
    <mergeCell ref="H9:AD9"/>
    <mergeCell ref="A10:G10"/>
    <mergeCell ref="A20:A21"/>
    <mergeCell ref="B20:G21"/>
    <mergeCell ref="J20:N20"/>
    <mergeCell ref="X20:AC20"/>
    <mergeCell ref="H21:N21"/>
    <mergeCell ref="W21:AC21"/>
    <mergeCell ref="P20:V20"/>
    <mergeCell ref="P21:V21"/>
    <mergeCell ref="X26:AC26"/>
    <mergeCell ref="B27:G27"/>
    <mergeCell ref="B23:G23"/>
    <mergeCell ref="J23:N23"/>
    <mergeCell ref="X23:AC23"/>
    <mergeCell ref="B24:G24"/>
    <mergeCell ref="J24:N24"/>
    <mergeCell ref="X24:AC24"/>
    <mergeCell ref="P26:V26"/>
    <mergeCell ref="P27:V27"/>
    <mergeCell ref="J27:N27"/>
    <mergeCell ref="X27:AC27"/>
    <mergeCell ref="P23:V23"/>
    <mergeCell ref="P24:V24"/>
    <mergeCell ref="B31:G31"/>
    <mergeCell ref="P29:V29"/>
    <mergeCell ref="A32:AC32"/>
    <mergeCell ref="B30:G30"/>
    <mergeCell ref="J30:N30"/>
    <mergeCell ref="X30:AC30"/>
    <mergeCell ref="P30:V30"/>
    <mergeCell ref="AE18:AE19"/>
    <mergeCell ref="AE20:AE21"/>
    <mergeCell ref="B28:G28"/>
    <mergeCell ref="B29:G29"/>
    <mergeCell ref="J29:N29"/>
    <mergeCell ref="X29:AC29"/>
    <mergeCell ref="B22:G22"/>
    <mergeCell ref="J22:N22"/>
    <mergeCell ref="X22:AC22"/>
    <mergeCell ref="B25:G25"/>
    <mergeCell ref="J25:N25"/>
    <mergeCell ref="X25:AC25"/>
    <mergeCell ref="P22:V22"/>
    <mergeCell ref="P25:V25"/>
    <mergeCell ref="B26:G26"/>
    <mergeCell ref="J26:N26"/>
  </mergeCells>
  <phoneticPr fontId="1"/>
  <dataValidations count="1">
    <dataValidation type="list" allowBlank="1" showInputMessage="1" showErrorMessage="1" sqref="O17 W26 W22:W24 I29:I30 O23:O24 I27 W29:W30 O29:O30 I23" xr:uid="{00000000-0002-0000-0200-000000000000}">
      <formula1>$C$34:$C$35</formula1>
    </dataValidation>
  </dataValidations>
  <printOptions horizontalCentered="1"/>
  <pageMargins left="0.43307086614173229" right="0.43307086614173229" top="0.55118110236220474" bottom="0.55118110236220474" header="0.31496062992125984" footer="0.31496062992125984"/>
  <pageSetup paperSize="9" scale="93"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使い方と注意事項</vt:lpstr>
      <vt:lpstr>治験研究費経費ポイント算出表</vt:lpstr>
      <vt:lpstr>治験製品管理経費　ポイント算出表</vt:lpstr>
      <vt:lpstr>治験研究費経費ポイント算出表!Print_Area</vt:lpstr>
      <vt:lpstr>'治験製品管理経費　ポイント算出表'!Print_Area</vt:lpstr>
    </vt:vector>
  </TitlesOfParts>
  <Company>Quintiles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q796465</dc:creator>
  <cp:lastModifiedBy>センター GCP</cp:lastModifiedBy>
  <cp:lastPrinted>2024-05-20T05:13:27Z</cp:lastPrinted>
  <dcterms:created xsi:type="dcterms:W3CDTF">2015-07-23T02:45:46Z</dcterms:created>
  <dcterms:modified xsi:type="dcterms:W3CDTF">2024-05-21T00:33:52Z</dcterms:modified>
</cp:coreProperties>
</file>